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05" documentId="13_ncr:1_{F6CB121F-512D-4AA6-A0C1-0FB36C537598}" xr6:coauthVersionLast="47" xr6:coauthVersionMax="47" xr10:uidLastSave="{787C0389-C2DD-48AB-BD4B-AA684706EE4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<sst xmlns="http://schemas.openxmlformats.org/spreadsheetml/2006/main" count="178608" uniqueCount="39088">
  <si>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</si>
  <si>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</si>
  <si>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</si>
  <si>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</si>
  <si>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</si>
  <si>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</si>
  <si>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</si>
  <si>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</si>
  <si>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</si>
  <si>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</si>
  <si>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</si>
  <si>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</si>
  <si>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</si>
  <si>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</si>
  <si>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</si>
  <si>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</si>
  <si>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</si>
  <si>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</si>
  <si>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</si>
  <si>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</si>
  <si>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</si>
  <si>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</si>
  <si>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</si>
  <si>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</si>
  <si>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</si>
  <si>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</si>
  <si>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</si>
  <si>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</si>
  <si>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</si>
  <si>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</si>
  <si>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</si>
  <si>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</si>
  <si>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</si>
  <si>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</si>
  <si>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</si>
  <si>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</si>
  <si>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</si>
  <si>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</si>
  <si>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</si>
  <si>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</si>
  <si>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</si>
  <si>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</si>
  <si>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</si>
  <si>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</si>
  <si>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</si>
  <si>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</si>
  <si>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</si>
  <si>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</si>
  <si>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</si>
  <si>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</si>
  <si>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</si>
  <si>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</si>
  <si>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</si>
  <si>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</si>
  <si>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</si>
  <si>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</si>
  <si>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</si>
  <si>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</si>
  <si>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</si>
  <si>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</si>
  <si>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</si>
  <si>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</si>
  <si>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</si>
  <si>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</si>
  <si>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</si>
  <si>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</si>
  <si>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</si>
  <si>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</si>
  <si>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</si>
  <si>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</si>
  <si>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</si>
  <si>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</si>
  <si>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</si>
  <si>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</si>
  <si>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</si>
  <si>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</si>
  <si>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</si>
  <si>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</si>
  <si>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</si>
  <si>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</si>
  <si>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</si>
  <si>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</si>
  <si>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</si>
  <si>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</si>
  <si>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</si>
  <si>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</si>
  <si>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</si>
  <si>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</si>
  <si>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</si>
  <si>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</si>
  <si>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</si>
  <si>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</si>
  <si>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</si>
  <si>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</si>
  <si>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</si>
  <si>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</si>
  <si>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</si>
  <si>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</si>
  <si>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</si>
  <si>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</si>
  <si>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</si>
  <si>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</si>
  <si>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</si>
  <si>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</si>
  <si>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</si>
  <si>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</si>
  <si>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</si>
  <si>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</si>
  <si>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</si>
  <si>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</si>
  <si>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</si>
  <si>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</si>
  <si>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</si>
  <si>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</si>
  <si>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</si>
  <si>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</si>
  <si>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</si>
  <si>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</si>
  <si>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</si>
  <si>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</si>
  <si>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</si>
  <si>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</si>
  <si>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</si>
  <si>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</si>
  <si>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</si>
  <si>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</si>
  <si>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</si>
  <si>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</si>
  <si>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</si>
  <si>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</si>
  <si>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</si>
  <si>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</si>
  <si>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</si>
  <si>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</si>
  <si>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</si>
  <si>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</si>
  <si>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</si>
  <si>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</si>
  <si>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</si>
  <si>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</si>
  <si>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</si>
  <si>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</si>
  <si>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</si>
  <si>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</si>
  <si>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</si>
  <si>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</si>
  <si>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</si>
  <si>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</si>
  <si>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</si>
  <si>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</si>
  <si>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</si>
  <si>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</si>
  <si>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</si>
  <si>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</si>
  <si>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</si>
  <si>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</si>
  <si>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</si>
  <si>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</si>
  <si>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</si>
  <si>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</si>
  <si>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</si>
  <si>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</si>
  <si>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</si>
  <si>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</si>
  <si>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</si>
  <si>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</si>
  <si>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</si>
  <si>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</si>
  <si>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</si>
  <si>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</si>
  <si>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</si>
  <si>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</si>
  <si>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</si>
  <si>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</si>
  <si>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</si>
  <si>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</si>
  <si>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</si>
  <si>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</si>
  <si>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</si>
  <si>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</si>
  <si>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</si>
  <si>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</si>
  <si>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</si>
  <si>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</si>
  <si>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</si>
  <si>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</si>
  <si>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</si>
  <si>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</si>
  <si>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</si>
  <si>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</si>
  <si>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</si>
  <si>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</si>
  <si>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</si>
  <si>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</si>
  <si>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</si>
  <si>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</si>
  <si>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</si>
  <si>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</si>
  <si>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</si>
  <si>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</si>
  <si>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</si>
  <si>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</si>
  <si>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</si>
  <si>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</si>
  <si>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</si>
  <si>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</si>
  <si>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</si>
  <si>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</si>
  <si>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</si>
  <si>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</si>
  <si>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</si>
  <si>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</si>
  <si>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</si>
  <si>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</si>
  <si>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</si>
  <si>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</si>
  <si>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</si>
  <si>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</si>
  <si>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</si>
  <si>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</si>
  <si>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</si>
  <si>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</si>
  <si>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</si>
  <si>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</si>
  <si>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</si>
  <si>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</si>
  <si>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</si>
  <si>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</si>
  <si>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</si>
  <si>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</si>
  <si>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</si>
  <si>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</si>
  <si>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</si>
  <si>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</si>
  <si>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</si>
  <si>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</si>
  <si>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</si>
  <si>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</si>
  <si>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</si>
  <si>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</si>
  <si>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</si>
  <si>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</si>
  <si>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</si>
  <si>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</si>
  <si>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</si>
  <si>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</si>
  <si>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</si>
  <si>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</si>
  <si>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</si>
  <si>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</si>
  <si>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</si>
  <si>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</si>
  <si>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</si>
  <si>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</si>
  <si>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</si>
  <si>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</si>
  <si>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</si>
  <si>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</si>
  <si>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</si>
  <si>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</si>
  <si>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</si>
  <si>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</si>
  <si>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</si>
  <si>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</si>
  <si>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</si>
  <si>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</si>
  <si>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</si>
  <si>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</si>
  <si>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</si>
  <si>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</si>
  <si>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</si>
  <si>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</si>
  <si>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</si>
  <si>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</si>
  <si>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</si>
  <si>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</si>
  <si>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</si>
  <si>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</si>
  <si>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</si>
  <si>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</si>
  <si>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</si>
  <si>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</si>
  <si>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</si>
  <si>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</si>
  <si>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</si>
  <si>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</si>
  <si>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</si>
  <si>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</si>
  <si>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</si>
  <si>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</si>
  <si>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</si>
  <si>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</si>
  <si>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</si>
  <si>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</si>
  <si>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</si>
  <si>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</si>
  <si>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</si>
  <si>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</si>
  <si>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</si>
  <si>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</si>
  <si>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</si>
  <si>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</si>
  <si>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</si>
  <si>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</si>
  <si>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</si>
  <si>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</si>
  <si>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</si>
  <si>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</si>
  <si>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</si>
  <si>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</si>
  <si>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</si>
  <si>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</si>
  <si>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</si>
  <si>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</si>
  <si>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</si>
  <si>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</si>
  <si>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</si>
  <si>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</si>
  <si>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</si>
  <si>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</si>
  <si>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</si>
  <si>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</si>
  <si>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</si>
  <si>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</si>
  <si>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</si>
  <si>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</si>
  <si>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</si>
  <si>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</si>
  <si>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</si>
  <si>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</si>
  <si>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</si>
  <si>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</si>
  <si>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</si>
  <si>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</si>
  <si>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</si>
  <si>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</si>
  <si>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</si>
  <si>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</si>
  <si>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</si>
  <si>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</si>
  <si>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</si>
  <si>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</si>
  <si>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</si>
  <si>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</si>
  <si>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</si>
  <si>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</si>
  <si>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</si>
  <si>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</si>
  <si>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</si>
  <si>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</si>
  <si>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</si>
  <si>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</si>
  <si>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</si>
  <si>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</si>
  <si>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</si>
  <si>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</si>
  <si>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</si>
  <si>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</si>
  <si>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</si>
  <si>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</si>
  <si>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</si>
  <si>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</si>
  <si>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</si>
  <si>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</si>
  <si>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</si>
  <si>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</si>
  <si>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</si>
  <si>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</si>
  <si>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</si>
  <si>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</si>
  <si>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</si>
  <si>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</si>
  <si>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</si>
  <si>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</si>
  <si>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</si>
  <si>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</si>
  <si>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</si>
  <si>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</si>
  <si>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</si>
  <si>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</si>
  <si>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</si>
  <si>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</si>
  <si>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</si>
  <si>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</si>
  <si>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</si>
  <si>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</si>
  <si>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</si>
  <si>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</si>
  <si>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</si>
  <si>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</si>
  <si>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</si>
  <si>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</si>
  <si>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</si>
  <si>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</si>
  <si>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</si>
  <si>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</si>
  <si>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</si>
  <si>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</si>
  <si>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</si>
  <si>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</si>
  <si>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</si>
  <si>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</si>
  <si>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</si>
  <si>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</si>
  <si>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</si>
  <si>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</si>
  <si>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</si>
  <si>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</si>
  <si>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</si>
  <si>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</si>
  <si>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</si>
  <si>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</si>
  <si>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</si>
  <si>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</si>
  <si>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</si>
  <si>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</si>
  <si>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</si>
  <si>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</si>
  <si>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</si>
  <si>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</si>
  <si>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</si>
  <si>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</si>
  <si>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</si>
  <si>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</si>
  <si>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</si>
  <si>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</si>
  <si>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</si>
  <si>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</si>
  <si>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</si>
  <si>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</si>
  <si>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</si>
  <si>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</si>
  <si>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</si>
  <si>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</si>
  <si>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</si>
  <si>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</si>
  <si>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</si>
  <si>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</si>
  <si>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</si>
  <si>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</si>
  <si>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</si>
  <si>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</si>
  <si>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</si>
  <si>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</si>
  <si>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</si>
  <si>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</si>
  <si>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</si>
  <si>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</si>
  <si>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</si>
  <si>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</si>
  <si>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</si>
  <si>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</si>
  <si>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</si>
  <si>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</si>
  <si>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</si>
  <si>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</si>
  <si>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</si>
  <si>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</si>
  <si>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</si>
  <si>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</si>
  <si>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</si>
  <si>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</si>
  <si>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</si>
  <si>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</si>
  <si>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</si>
  <si>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</si>
  <si>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</si>
  <si>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</si>
  <si>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</si>
  <si>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</si>
  <si>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</si>
  <si>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</si>
  <si>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</si>
  <si>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</si>
  <si>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</si>
  <si>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</si>
  <si>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</si>
  <si>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</si>
  <si>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</si>
  <si>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</si>
  <si>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</si>
  <si>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</si>
  <si>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</si>
  <si>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</si>
  <si>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</si>
  <si>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</si>
  <si>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</si>
  <si>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</si>
  <si>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</si>
  <si>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</si>
  <si>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</si>
  <si>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</si>
  <si>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</si>
  <si>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</si>
  <si>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</si>
  <si>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</si>
  <si>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</si>
  <si>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</si>
  <si>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</si>
  <si>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</si>
  <si>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</si>
  <si>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</si>
  <si>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</si>
  <si>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</si>
  <si>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</si>
  <si>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</si>
  <si>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</si>
  <si>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</si>
  <si>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</si>
  <si>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</si>
  <si>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</si>
  <si>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</si>
  <si>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</si>
  <si>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</si>
  <si>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</si>
  <si>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</si>
  <si>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</si>
  <si>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</si>
  <si>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</si>
  <si>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</si>
  <si>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</si>
  <si>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</si>
  <si>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</si>
  <si>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</si>
  <si>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</si>
  <si>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</si>
  <si>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</si>
  <si>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</si>
  <si>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</si>
  <si>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</si>
  <si>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</si>
  <si>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</si>
  <si>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</si>
  <si>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</si>
  <si>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</si>
  <si>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</si>
  <si>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</si>
  <si>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</si>
  <si>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</si>
  <si>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</si>
  <si>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</si>
  <si>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</si>
  <si>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</si>
  <si>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</si>
  <si>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</si>
  <si>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</si>
  <si>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</si>
  <si>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</si>
  <si>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</si>
  <si>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</si>
  <si>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</si>
  <si>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</si>
  <si>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</si>
  <si>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</si>
  <si>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</si>
  <si>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</si>
  <si>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</si>
  <si>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</si>
  <si>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</si>
  <si>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</si>
  <si>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</si>
  <si>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</si>
  <si>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</si>
  <si>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</si>
  <si>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</si>
  <si>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</si>
  <si>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</si>
  <si>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</si>
  <si>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</si>
  <si>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</si>
  <si>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</si>
  <si>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</si>
  <si>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</si>
  <si>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</si>
  <si>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</si>
  <si>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</si>
  <si>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</si>
  <si>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</si>
  <si>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</si>
  <si>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</si>
  <si>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</si>
  <si>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</si>
  <si>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</si>
  <si>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</si>
  <si>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</si>
  <si>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</si>
  <si>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</si>
  <si>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</si>
  <si>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</si>
  <si>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</si>
  <si>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</si>
  <si>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</si>
  <si>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</si>
  <si>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</si>
  <si>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</si>
  <si>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</si>
  <si>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</si>
  <si>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</si>
  <si>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</si>
  <si>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</si>
  <si>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</si>
  <si>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</si>
  <si>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</si>
  <si>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</si>
  <si>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</si>
  <si>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</si>
  <si>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</si>
  <si>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</si>
  <si>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</si>
  <si>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</si>
  <si>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</si>
  <si>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</si>
  <si>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</si>
  <si>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</si>
  <si>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</si>
  <si>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</si>
  <si>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</si>
  <si>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</si>
  <si>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</si>
  <si>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</si>
  <si>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</si>
  <si>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</si>
  <si>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</si>
  <si>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</si>
  <si>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</si>
  <si>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</si>
  <si>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</si>
  <si>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</si>
  <si>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</si>
  <si>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</si>
  <si>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</si>
  <si>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</si>
  <si>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</si>
  <si>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</si>
  <si>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</si>
  <si>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</si>
  <si>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</si>
  <si>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</si>
  <si>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</si>
  <si>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</si>
  <si>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</si>
  <si>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</si>
  <si>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</si>
  <si>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</si>
  <si>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</si>
  <si>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</si>
  <si>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</si>
  <si>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</si>
  <si>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</si>
  <si>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</si>
  <si>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</si>
  <si>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</si>
  <si>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</si>
  <si>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</si>
  <si>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</si>
  <si>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</si>
  <si>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</si>
  <si>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</si>
  <si>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</si>
  <si>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</si>
  <si>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</si>
  <si>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</si>
  <si>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</si>
  <si>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</si>
  <si>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</si>
  <si>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</si>
  <si>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</si>
  <si>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</si>
  <si>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</si>
  <si>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</si>
  <si>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</si>
  <si>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</si>
  <si>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</si>
  <si>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</si>
  <si>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</si>
  <si>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</si>
  <si>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</si>
  <si>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</si>
  <si>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</si>
  <si>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</si>
  <si>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</si>
  <si>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</si>
  <si>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</si>
  <si>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</si>
  <si>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</si>
  <si>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</si>
  <si>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</si>
  <si>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</si>
  <si>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</si>
  <si>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</si>
  <si>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</si>
  <si>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</si>
  <si>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</si>
  <si>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</si>
  <si>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</si>
  <si>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</si>
  <si>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</si>
  <si>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</si>
  <si>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</si>
  <si>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</si>
  <si>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</si>
  <si>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</si>
  <si>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</si>
  <si>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</si>
  <si>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</si>
  <si>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</si>
  <si>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</si>
  <si>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</si>
  <si>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</si>
  <si>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</si>
  <si>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</si>
  <si>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</si>
  <si>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</si>
  <si>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</si>
  <si>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</si>
  <si>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</si>
  <si>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</si>
  <si>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</si>
  <si>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</si>
  <si>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</si>
  <si>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</si>
  <si>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</si>
  <si>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</si>
  <si>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</si>
  <si>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</si>
  <si>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</si>
  <si>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</si>
  <si>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</si>
  <si>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</si>
  <si>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</si>
  <si>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</si>
  <si>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</si>
  <si>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</si>
  <si>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</si>
  <si>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</si>
  <si>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</si>
  <si>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</si>
  <si>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</si>
  <si>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</si>
  <si>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</si>
  <si>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</si>
  <si>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</si>
  <si>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</si>
  <si>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</si>
  <si>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</si>
  <si>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</si>
  <si>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</si>
  <si>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</si>
  <si>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</si>
  <si>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</si>
  <si>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</si>
  <si>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</si>
  <si>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</si>
  <si>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</si>
  <si>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</si>
  <si>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</si>
  <si>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</si>
  <si>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</si>
  <si>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</si>
  <si>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</si>
  <si>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</si>
  <si>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</si>
  <si>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</si>
  <si>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</si>
  <si>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</si>
  <si>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</si>
  <si>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</si>
  <si>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</si>
  <si>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</si>
  <si>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</si>
  <si>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</si>
  <si>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</si>
  <si>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</si>
  <si>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</si>
  <si>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</si>
  <si>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</si>
  <si>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</si>
  <si>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</si>
  <si>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</si>
  <si>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</si>
  <si>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</si>
  <si>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</si>
  <si>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</si>
  <si>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</si>
  <si>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</si>
  <si>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</si>
  <si>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</si>
  <si>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</si>
  <si>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</si>
  <si>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</si>
  <si>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</si>
  <si>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</si>
  <si>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</si>
  <si>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</si>
  <si>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</si>
  <si>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</si>
  <si>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</si>
  <si>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</si>
  <si>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</si>
  <si>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</si>
  <si>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</si>
  <si>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</si>
  <si>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</si>
  <si>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</si>
  <si>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</si>
  <si>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</si>
  <si>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</si>
  <si>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</si>
  <si>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</si>
  <si>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</si>
  <si>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</si>
  <si>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</si>
  <si>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</si>
  <si>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</si>
  <si>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</si>
  <si>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</si>
  <si>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</si>
  <si>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</si>
  <si>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</si>
  <si>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</si>
  <si>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</si>
  <si>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</si>
  <si>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</si>
  <si>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</si>
  <si>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</si>
  <si>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</si>
  <si>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</si>
  <si>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</si>
  <si>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</si>
  <si>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</si>
  <si>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</si>
  <si>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</si>
  <si>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</si>
  <si>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</si>
  <si>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</si>
  <si>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</si>
  <si>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</si>
  <si>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</si>
  <si>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</si>
  <si>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</si>
  <si>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</si>
  <si>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</si>
  <si>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</si>
  <si>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</si>
  <si>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</si>
  <si>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</si>
  <si>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</si>
  <si>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</si>
  <si>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</si>
  <si>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</si>
  <si>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</si>
  <si>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</si>
  <si>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</si>
  <si>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</si>
  <si>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</si>
  <si>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</si>
  <si>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</si>
  <si>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</si>
  <si>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</si>
  <si>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</si>
  <si>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</si>
  <si>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</si>
  <si>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</si>
  <si>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</si>
  <si>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</si>
  <si>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</si>
  <si>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</si>
  <si>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</si>
  <si>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</si>
  <si>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</si>
  <si>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</si>
  <si>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</si>
  <si>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</si>
  <si>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</si>
  <si>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</si>
  <si>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</si>
  <si>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</si>
  <si>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</si>
  <si>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</si>
  <si>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</si>
  <si>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</si>
  <si>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</si>
  <si>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</si>
  <si>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</si>
  <si>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</si>
  <si>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</si>
  <si>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</si>
  <si>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</si>
  <si>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</si>
  <si>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</si>
  <si>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</si>
  <si>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</si>
  <si>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</si>
  <si>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</si>
  <si>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</si>
  <si>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</si>
  <si>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</si>
  <si>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</si>
  <si>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</si>
  <si>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</si>
  <si>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</si>
  <si>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</si>
  <si>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</si>
  <si>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</si>
  <si>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</si>
  <si>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</si>
  <si>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</si>
  <si>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</si>
  <si>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</si>
  <si>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</si>
  <si>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</si>
  <si>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</si>
  <si>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</si>
  <si>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</si>
  <si>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</si>
  <si>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</si>
  <si>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</si>
  <si>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</si>
  <si>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</si>
  <si>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</si>
  <si>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</si>
  <si>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</si>
  <si>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</si>
  <si>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</si>
  <si>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</si>
  <si>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</si>
  <si>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</si>
  <si>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</si>
  <si>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</si>
  <si>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</si>
  <si>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</si>
  <si>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</si>
  <si>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</si>
  <si>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</si>
  <si>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</si>
  <si>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</si>
  <si>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</si>
  <si>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</si>
  <si>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</si>
  <si>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</si>
  <si>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</si>
  <si>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</si>
  <si>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</si>
  <si>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</si>
  <si>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</si>
  <si>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</si>
  <si>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</si>
  <si>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</si>
  <si>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</si>
  <si>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</si>
  <si>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</si>
  <si>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</si>
  <si>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</si>
  <si>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</si>
  <si>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</si>
  <si>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</si>
  <si>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</si>
  <si>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</si>
  <si>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</si>
  <si>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</si>
  <si>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</si>
  <si>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</si>
  <si>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</si>
  <si>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</si>
  <si>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</si>
  <si>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</si>
  <si>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</si>
  <si>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</si>
  <si>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</si>
  <si>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</si>
  <si>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</si>
  <si>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</si>
  <si>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</si>
  <si>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</si>
  <si>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</si>
  <si>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</si>
  <si>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</si>
  <si>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</si>
  <si>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</si>
  <si>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</si>
  <si>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</si>
  <si>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</si>
  <si>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</si>
  <si>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</si>
  <si>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</si>
  <si>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</si>
  <si>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</si>
  <si>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</si>
  <si>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</si>
  <si>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</si>
  <si>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</si>
  <si>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</si>
  <si>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</si>
  <si>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</si>
  <si>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</si>
  <si>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</si>
  <si>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</si>
  <si>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</si>
  <si>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</si>
  <si>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</si>
  <si>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</si>
  <si>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</si>
  <si>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</si>
  <si>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</si>
  <si>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</si>
  <si>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</si>
  <si>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</si>
  <si>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</si>
  <si>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</si>
  <si>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</si>
  <si>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</si>
  <si>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</si>
  <si>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</si>
  <si>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</si>
  <si>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</si>
  <si>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</si>
  <si>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</si>
  <si>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</si>
  <si>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</si>
  <si>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</si>
  <si>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</si>
  <si>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</si>
  <si>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</si>
  <si>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</si>
  <si>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</si>
  <si>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</si>
  <si>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</si>
  <si>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</si>
  <si>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</si>
  <si>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</si>
  <si>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</si>
  <si>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</si>
  <si>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</si>
  <si>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</si>
  <si>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</si>
  <si>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</si>
  <si>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</si>
  <si>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</si>
  <si>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</si>
  <si>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</si>
  <si>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</si>
  <si>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</si>
  <si>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</si>
  <si>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</si>
  <si>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</si>
  <si>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</si>
  <si>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</si>
  <si>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</si>
  <si>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</si>
  <si>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</si>
  <si>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</si>
  <si>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</si>
  <si>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</si>
  <si>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</si>
  <si>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</si>
  <si>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</si>
  <si>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</si>
  <si>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</si>
  <si>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</si>
  <si>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</si>
  <si>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</si>
  <si>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</si>
  <si>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</si>
  <si>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</si>
  <si>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</si>
  <si>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</si>
  <si>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</si>
  <si>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</si>
  <si>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</si>
  <si>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</si>
  <si>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</si>
  <si>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</si>
  <si>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</si>
  <si>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</si>
  <si>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</si>
  <si>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</si>
  <si>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</si>
  <si>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</si>
  <si>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</si>
  <si>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</si>
  <si>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</si>
  <si>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</si>
  <si>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</si>
  <si>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</si>
  <si>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</si>
  <si>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</si>
  <si>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</si>
  <si>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</si>
  <si>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</si>
  <si>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</si>
  <si>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</si>
  <si>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</si>
  <si>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</si>
  <si>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</si>
  <si>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</si>
  <si>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</si>
  <si>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</si>
  <si>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</si>
  <si>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</si>
  <si>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</si>
  <si>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</si>
  <si>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</si>
  <si>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</si>
  <si>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</si>
  <si>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</si>
  <si>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</si>
  <si>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</si>
  <si>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</si>
  <si>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</si>
  <si>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</si>
  <si>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</si>
  <si>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</si>
  <si>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</si>
  <si>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</si>
  <si>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</si>
  <si>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</si>
  <si>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</si>
  <si>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</si>
  <si>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</si>
  <si>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</si>
  <si>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</si>
  <si>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</si>
  <si>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</si>
  <si>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</si>
  <si>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</si>
  <si>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</si>
  <si>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</si>
  <si>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</si>
  <si>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</si>
  <si>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</si>
  <si>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</si>
  <si>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</si>
  <si>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</si>
  <si>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</si>
  <si>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</si>
  <si>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</si>
  <si>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</si>
  <si>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</si>
  <si>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</si>
  <si>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</si>
  <si>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</si>
  <si>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</si>
  <si>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</si>
  <si>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</si>
  <si>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</si>
  <si>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</si>
  <si>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</si>
  <si>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</si>
  <si>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</si>
  <si>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</si>
  <si>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</si>
  <si>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</si>
  <si>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</si>
  <si>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</si>
  <si>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</si>
  <si>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</si>
  <si>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</si>
  <si>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</si>
  <si>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</si>
  <si>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</si>
  <si>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</si>
  <si>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</si>
  <si>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</si>
  <si>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</si>
  <si>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</si>
  <si>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</si>
  <si>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</si>
  <si>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</si>
  <si>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</si>
  <si>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</si>
  <si>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</si>
  <si>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</si>
  <si>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</si>
  <si>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</si>
  <si>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</si>
  <si>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</si>
  <si>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</si>
  <si>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</si>
  <si>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</si>
  <si>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</si>
  <si>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</si>
  <si>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</si>
  <si>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</si>
  <si>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</si>
  <si>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</si>
  <si>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</si>
  <si>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</si>
  <si>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</si>
  <si>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</si>
  <si>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</si>
  <si>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</si>
  <si>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</si>
  <si>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</si>
  <si>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</si>
  <si>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</si>
  <si>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</si>
  <si>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</si>
  <si>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</si>
  <si>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</si>
  <si>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</si>
  <si>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</si>
  <si>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</si>
  <si>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</si>
  <si>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</si>
  <si>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</si>
  <si>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</si>
  <si>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</si>
  <si>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</si>
  <si>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</si>
  <si>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</si>
  <si>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</si>
  <si>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</si>
  <si>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</si>
  <si>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</si>
  <si>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</si>
  <si>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</si>
  <si>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</si>
  <si>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</si>
  <si>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</si>
  <si>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</si>
  <si>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</si>
  <si>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</si>
  <si>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</si>
  <si>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</si>
  <si>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</si>
  <si>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</si>
  <si>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</si>
  <si>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</si>
  <si>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</si>
  <si>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</si>
  <si>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</si>
  <si>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</si>
  <si>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</si>
  <si>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</si>
  <si>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</si>
  <si>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</si>
  <si>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</si>
  <si>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</si>
  <si>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</si>
  <si>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</si>
  <si>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</si>
  <si>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</si>
  <si>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</si>
  <si>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</si>
  <si>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</si>
  <si>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</si>
  <si>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</si>
  <si>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</si>
  <si>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</si>
  <si>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</si>
  <si>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</si>
  <si>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</si>
  <si>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</si>
  <si>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</si>
  <si>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</si>
  <si>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</si>
  <si>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</si>
  <si>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</si>
  <si>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</si>
  <si>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</si>
  <si>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</si>
  <si>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</si>
  <si>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</si>
  <si>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</si>
  <si>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</si>
  <si>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</si>
  <si>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</si>
  <si>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</si>
  <si>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</si>
  <si>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</si>
  <si>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</si>
  <si>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</si>
  <si>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</si>
  <si>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</si>
  <si>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</si>
  <si>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</si>
  <si>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</si>
  <si>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</si>
  <si>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</si>
  <si>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</si>
  <si>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</si>
  <si>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</si>
  <si>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</si>
  <si>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</si>
  <si>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</si>
  <si>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</si>
  <si>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</si>
  <si>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</si>
  <si>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</si>
  <si>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</si>
  <si>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</si>
  <si>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</si>
  <si>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</si>
  <si>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</si>
  <si>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</si>
  <si>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</si>
  <si>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</si>
  <si>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</si>
  <si>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</si>
  <si>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</si>
  <si>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</si>
  <si>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</si>
  <si>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</si>
  <si>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</si>
  <si>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</si>
  <si>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</si>
  <si>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</si>
  <si>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</si>
  <si>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</si>
  <si>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</si>
  <si>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</si>
  <si>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</si>
  <si>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</si>
  <si>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</si>
  <si>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</si>
  <si>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</si>
  <si>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</si>
  <si>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</si>
  <si>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</si>
  <si>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</si>
  <si>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</si>
  <si>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</si>
  <si>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</si>
  <si>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</si>
  <si>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</si>
  <si>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</si>
  <si>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</si>
  <si>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</si>
  <si>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</si>
  <si>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</si>
  <si>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</si>
  <si>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</si>
  <si>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</si>
  <si>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</si>
  <si>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</si>
  <si>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</si>
  <si>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</si>
  <si>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</si>
  <si>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</si>
  <si>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</si>
  <si>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</si>
  <si>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</si>
  <si>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</si>
  <si>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</si>
  <si>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</si>
  <si>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</si>
  <si>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</si>
  <si>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</si>
  <si>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</si>
  <si>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</si>
  <si>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</si>
  <si>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</si>
  <si>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</si>
  <si>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</si>
  <si>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</si>
  <si>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</si>
  <si>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</si>
  <si>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</si>
  <si>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</si>
  <si>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</si>
  <si>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</si>
  <si>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</si>
  <si>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</si>
  <si>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</si>
  <si>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</si>
  <si>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</si>
  <si>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</si>
  <si>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</si>
  <si>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</si>
  <si>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</si>
  <si>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</si>
  <si>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</si>
  <si>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</si>
  <si>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</si>
  <si>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</si>
  <si>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</si>
  <si>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</si>
  <si>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</si>
  <si>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</si>
  <si>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</si>
  <si>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</si>
  <si>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</si>
  <si>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</si>
  <si>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</si>
  <si>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</si>
  <si>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</si>
  <si>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</si>
  <si>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</si>
  <si>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</si>
  <si>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</si>
  <si>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</si>
  <si>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</si>
  <si>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</si>
  <si>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</si>
  <si>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</si>
  <si>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</si>
  <si>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</si>
  <si>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</si>
  <si>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</si>
  <si>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</si>
  <si>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</si>
  <si>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</si>
  <si>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</si>
  <si>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</si>
  <si>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</si>
  <si>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</si>
  <si>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</si>
  <si>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</si>
  <si>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</si>
  <si>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</si>
  <si>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</si>
  <si>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</si>
  <si>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</si>
  <si>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</si>
  <si>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</si>
  <si>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</si>
  <si>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</si>
  <si>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</si>
  <si>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</si>
  <si>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</si>
  <si>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</si>
  <si>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</si>
  <si>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</si>
  <si>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</si>
  <si>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</si>
  <si>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</si>
  <si>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</si>
  <si>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</si>
  <si>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</si>
  <si>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</si>
  <si>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</si>
  <si>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</si>
  <si>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</si>
  <si>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</si>
  <si>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</si>
  <si>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</si>
  <si>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</si>
  <si>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</si>
  <si>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</si>
  <si>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</si>
  <si>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</si>
  <si>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</si>
  <si>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</si>
  <si>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</si>
  <si>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</si>
  <si>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</si>
  <si>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</si>
  <si>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</si>
  <si>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</si>
  <si>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</si>
  <si>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</si>
  <si>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</si>
  <si>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</si>
  <si>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</si>
  <si>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</si>
  <si>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</si>
  <si>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</si>
  <si>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</si>
  <si>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</si>
  <si>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</si>
  <si>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</si>
  <si>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</si>
  <si>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</si>
  <si>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</si>
  <si>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</si>
  <si>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</si>
  <si>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</si>
  <si>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</si>
  <si>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</si>
  <si>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</si>
  <si>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</si>
  <si>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</si>
  <si>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</si>
  <si>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</si>
  <si>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</si>
  <si>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</si>
  <si>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</si>
  <si>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</si>
  <si>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</si>
  <si>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</si>
  <si>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</si>
  <si>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</si>
  <si>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</si>
  <si>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</si>
  <si>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</si>
  <si>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</si>
  <si>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</si>
  <si>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</si>
  <si>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</si>
  <si>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</si>
  <si>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</si>
  <si>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</si>
  <si>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</si>
  <si>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</si>
  <si>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</si>
  <si>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</si>
  <si>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</si>
  <si>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</si>
  <si>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</si>
  <si>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</si>
  <si>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</si>
  <si>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</si>
  <si>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</si>
  <si>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</si>
  <si>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</si>
  <si>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</si>
  <si>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</si>
  <si>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</si>
  <si>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</si>
  <si>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</si>
  <si>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</si>
  <si>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</si>
  <si>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</si>
  <si>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</si>
  <si>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</si>
  <si>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</si>
  <si>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</si>
  <si>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</si>
  <si>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</si>
  <si>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</si>
  <si>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</si>
  <si>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</si>
  <si>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</si>
  <si>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</si>
  <si>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</si>
  <si>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</si>
  <si>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</si>
  <si>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</si>
  <si>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</si>
  <si>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</si>
  <si>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</si>
  <si>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</si>
  <si>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</si>
  <si>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</si>
  <si>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</si>
  <si>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</si>
  <si>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</si>
  <si>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</si>
  <si>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</si>
  <si>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</si>
  <si>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</si>
  <si>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</si>
  <si>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</si>
  <si>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</si>
  <si>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</si>
  <si>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</si>
  <si>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</si>
  <si>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</si>
  <si>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</si>
  <si>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</si>
  <si>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</si>
  <si>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</si>
  <si>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</si>
  <si>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</si>
  <si>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</si>
  <si>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</si>
  <si>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</si>
  <si>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</si>
  <si>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</si>
  <si>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</si>
  <si>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</si>
  <si>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</si>
  <si>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</si>
  <si>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</si>
  <si>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</si>
  <si>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</si>
  <si>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</si>
  <si>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</si>
  <si>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</si>
  <si>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</si>
  <si>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</si>
  <si>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</si>
  <si>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</si>
  <si>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</si>
  <si>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</si>
  <si>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</si>
  <si>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</si>
  <si>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</si>
  <si>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</si>
  <si>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</si>
  <si>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</si>
  <si>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</si>
  <si>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</si>
  <si>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</si>
  <si>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</si>
  <si>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</si>
  <si>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</si>
  <si>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</si>
  <si>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</si>
  <si>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</si>
  <si>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</si>
  <si>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</si>
  <si>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</si>
  <si>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</si>
  <si>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</si>
  <si>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</si>
  <si>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</si>
  <si>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</si>
  <si>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</si>
  <si>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</si>
  <si>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</si>
  <si>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</si>
  <si>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</si>
  <si>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</si>
  <si>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</si>
  <si>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</si>
  <si>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</si>
  <si>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</si>
  <si>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</si>
  <si>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</si>
  <si>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</si>
  <si>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</si>
  <si>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</si>
  <si>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</si>
  <si>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</si>
  <si>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</si>
  <si>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</si>
  <si>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</si>
  <si>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</si>
  <si>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</si>
  <si>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</si>
  <si>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</si>
  <si>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</si>
  <si>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</si>
  <si>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</si>
  <si>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</si>
  <si>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</si>
  <si>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</si>
  <si>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</si>
  <si>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</si>
  <si>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</si>
  <si>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</si>
  <si>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</si>
  <si>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</si>
  <si>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</si>
  <si>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</si>
  <si>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</si>
  <si>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</si>
  <si>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</si>
  <si>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</si>
  <si>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</si>
  <si>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</si>
  <si>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</si>
  <si>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</si>
  <si>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</si>
  <si>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</si>
  <si>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</si>
  <si>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</si>
  <si>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</si>
  <si>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</si>
  <si>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</si>
  <si>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</si>
  <si>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</si>
  <si>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</si>
  <si>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</si>
  <si>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</si>
  <si>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</si>
  <si>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</si>
  <si>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</si>
  <si>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</si>
  <si>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</si>
  <si>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</si>
  <si>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</si>
  <si>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</si>
  <si>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</si>
  <si>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</si>
  <si>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</si>
  <si>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</si>
  <si>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</si>
  <si>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</si>
  <si>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</si>
  <si>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</si>
  <si>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</si>
  <si>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</si>
  <si>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</si>
  <si>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</si>
  <si>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</si>
  <si>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</si>
  <si>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</si>
  <si>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</si>
  <si>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</si>
  <si>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</si>
  <si>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</si>
  <si>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</si>
  <si>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</si>
  <si>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</si>
  <si>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</si>
  <si>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</si>
  <si>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</si>
  <si>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</si>
  <si>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</si>
  <si>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</si>
  <si>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</si>
  <si>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</si>
  <si>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</si>
  <si>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</si>
  <si>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</si>
  <si>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</si>
  <si>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</si>
  <si>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</si>
  <si>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</si>
  <si>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</si>
  <si>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</si>
  <si>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</si>
  <si>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</si>
  <si>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</si>
  <si>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</si>
  <si>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</si>
  <si>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</si>
  <si>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</si>
  <si>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</si>
  <si>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</si>
  <si>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</si>
  <si>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</si>
  <si>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</si>
  <si>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</si>
  <si>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</si>
  <si>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</si>
  <si>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</si>
  <si>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</si>
  <si>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</si>
  <si>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</si>
  <si>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</si>
  <si>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</si>
  <si>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</si>
  <si>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</si>
  <si>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</si>
  <si>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</si>
  <si>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</si>
  <si>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</si>
  <si>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</si>
  <si>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</si>
  <si>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</si>
  <si>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</si>
  <si>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</si>
  <si>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</si>
  <si>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</si>
  <si>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</si>
  <si>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</si>
  <si>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</si>
  <si>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</si>
  <si>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</si>
  <si>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</si>
  <si>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</si>
  <si>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</si>
  <si>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</si>
  <si>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</si>
  <si>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</si>
  <si>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</si>
  <si>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</si>
  <si>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</si>
  <si>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</si>
  <si>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</si>
  <si>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</si>
  <si>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</si>
  <si>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</si>
  <si>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</si>
  <si>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</si>
  <si>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</si>
  <si>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</si>
  <si>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</si>
  <si>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</si>
  <si>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</si>
  <si>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</si>
  <si>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</si>
  <si>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</si>
  <si>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</si>
  <si>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</si>
  <si>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</si>
  <si>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</si>
  <si>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</si>
  <si>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</si>
  <si>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</si>
  <si>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</si>
  <si>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</si>
  <si>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</si>
  <si>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</si>
  <si>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</si>
  <si>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</si>
  <si>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</si>
  <si>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</si>
  <si>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</si>
  <si>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</si>
  <si>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</si>
  <si>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</si>
  <si>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</si>
  <si>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</si>
  <si>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</si>
  <si>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</si>
  <si>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</si>
  <si>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</si>
  <si>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</si>
  <si>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</si>
  <si>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</si>
  <si>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</si>
  <si>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</si>
  <si>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</si>
  <si>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</si>
  <si>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</si>
  <si>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</si>
  <si>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</si>
  <si>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</si>
  <si>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</si>
  <si>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</si>
  <si>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</si>
  <si>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</si>
  <si>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</si>
  <si>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</si>
  <si>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</si>
  <si>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</si>
  <si>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</si>
  <si>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</si>
  <si>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</si>
  <si>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</si>
  <si>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</si>
  <si>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</si>
  <si>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</si>
  <si>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</si>
  <si>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</si>
  <si>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</si>
  <si>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</si>
  <si>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</si>
  <si>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</si>
  <si>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</si>
  <si>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</si>
  <si>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</si>
  <si>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</si>
  <si>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</si>
  <si>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</si>
  <si>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</si>
  <si>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</si>
  <si>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</si>
  <si>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</si>
  <si>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</si>
  <si>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</si>
  <si>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</si>
  <si>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</si>
  <si>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</si>
  <si>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</si>
  <si>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</si>
  <si>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</si>
  <si>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</si>
  <si>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</si>
  <si>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</si>
  <si>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</si>
  <si>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</si>
  <si>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</si>
  <si>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</si>
  <si>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</si>
  <si>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</si>
  <si>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</si>
  <si>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</si>
  <si>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</si>
  <si>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</si>
  <si>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</si>
  <si>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</si>
  <si>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</si>
  <si>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</si>
  <si>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</si>
  <si>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</si>
  <si>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</si>
  <si>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</si>
  <si>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</si>
  <si>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</si>
  <si>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</si>
  <si>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</si>
  <si>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</si>
  <si>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</si>
  <si>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</si>
  <si>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</si>
  <si>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</si>
  <si>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</si>
  <si>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</si>
  <si>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</si>
  <si>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</si>
  <si>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</si>
  <si>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</si>
  <si>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</si>
  <si>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</si>
  <si>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</si>
  <si>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</si>
  <si>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</si>
  <si>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</si>
  <si>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</si>
  <si>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</si>
  <si>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</si>
  <si>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</si>
  <si>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</si>
  <si>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</si>
  <si>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</si>
  <si>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</si>
  <si>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</si>
  <si>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</si>
  <si>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</si>
  <si>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</si>
  <si>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</si>
  <si>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</si>
  <si>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</si>
  <si>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</si>
  <si>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</si>
  <si>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</si>
  <si>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</si>
  <si>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</si>
  <si>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</si>
  <si>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</si>
  <si>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</si>
  <si>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</si>
  <si>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</si>
  <si>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</si>
  <si>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</si>
  <si>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</si>
  <si>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</si>
  <si>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</si>
  <si>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</si>
  <si>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</si>
  <si>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</si>
  <si>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</si>
  <si>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</si>
  <si>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</si>
  <si>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</si>
  <si>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</si>
  <si>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</si>
  <si>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</si>
  <si>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</si>
  <si>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</si>
  <si>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</si>
  <si>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</si>
  <si>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</si>
  <si>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</si>
  <si>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</si>
  <si>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</si>
  <si>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</si>
  <si>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</si>
  <si>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</si>
  <si>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</si>
  <si>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</si>
  <si>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</si>
  <si>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</si>
  <si>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</si>
  <si>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</si>
  <si>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</si>
  <si>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</si>
  <si>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</si>
  <si>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</si>
  <si>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</si>
  <si>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</si>
  <si>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</si>
  <si>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</si>
  <si>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</si>
  <si>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</si>
  <si>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</si>
  <si>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</si>
  <si>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</si>
  <si>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</si>
  <si>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</si>
  <si>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</si>
  <si>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</si>
  <si>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</si>
  <si>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</si>
  <si>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</si>
  <si>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</si>
  <si>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</si>
  <si>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</si>
  <si>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</si>
  <si>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</si>
  <si>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</si>
  <si>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</si>
  <si>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</si>
  <si>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</si>
  <si>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</si>
  <si>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</si>
  <si>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</si>
  <si>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</si>
  <si>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</si>
  <si>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</si>
  <si>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</si>
  <si>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</si>
  <si>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</si>
  <si>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</si>
  <si>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</si>
  <si>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</si>
  <si>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</si>
  <si>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</si>
  <si>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</si>
  <si>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</si>
  <si>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</si>
  <si>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</si>
  <si>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</si>
  <si>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</si>
  <si>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</si>
  <si>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</si>
  <si>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</si>
  <si>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</si>
  <si>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</si>
  <si>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</si>
  <si>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</si>
  <si>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</si>
  <si>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</si>
  <si>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</si>
  <si>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</si>
  <si>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</si>
  <si>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</si>
  <si>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</si>
  <si>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</si>
  <si>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</si>
  <si>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</si>
  <si>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</si>
  <si>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</si>
  <si>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</si>
  <si>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</si>
  <si>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</si>
  <si>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</si>
  <si>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</si>
  <si>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</si>
  <si>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</si>
  <si>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</si>
  <si>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</si>
  <si>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</si>
  <si>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</si>
  <si>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</si>
  <si>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</si>
  <si>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</si>
  <si>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</si>
  <si>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</si>
  <si>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</si>
  <si>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</si>
  <si>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</si>
  <si>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</si>
  <si>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</si>
  <si>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</si>
  <si>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</si>
  <si>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</si>
  <si>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</si>
  <si>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</si>
  <si>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</si>
  <si>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</si>
  <si>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</si>
  <si>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</si>
  <si>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</si>
  <si>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</si>
  <si>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</si>
  <si>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</si>
  <si>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</si>
  <si>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</si>
  <si>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</si>
  <si>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</si>
  <si>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</si>
  <si>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</si>
  <si>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</si>
  <si>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</si>
  <si>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</si>
  <si>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</si>
  <si>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</si>
  <si>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</si>
  <si>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</si>
  <si>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</si>
  <si>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</si>
  <si>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</si>
  <si>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</si>
  <si>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</si>
  <si>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</si>
  <si>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</si>
  <si>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</si>
  <si>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</si>
  <si>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</si>
  <si>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</si>
  <si>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</si>
  <si>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</si>
  <si>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</si>
  <si>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</si>
  <si>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</si>
  <si>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</si>
  <si>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</si>
  <si>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</si>
  <si>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</si>
  <si>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</si>
  <si>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</si>
  <si>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</si>
  <si>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</si>
  <si>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</si>
  <si>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</si>
  <si>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</si>
  <si>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</si>
  <si>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</si>
  <si>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</si>
  <si>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</si>
  <si>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</si>
  <si>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</si>
  <si>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</si>
  <si>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</si>
  <si>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</si>
  <si>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</si>
  <si>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</si>
  <si>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</si>
  <si>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</si>
  <si>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</si>
  <si>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</si>
  <si>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</si>
  <si>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</si>
  <si>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</si>
  <si>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</si>
  <si>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</si>
  <si>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</si>
  <si>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</si>
  <si>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</si>
  <si>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</si>
  <si>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</si>
  <si>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</si>
  <si>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</si>
  <si>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</si>
  <si>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</si>
  <si>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</si>
  <si>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</si>
  <si>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</si>
  <si>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</si>
  <si>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</si>
  <si>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</si>
  <si>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</si>
  <si>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</si>
  <si>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</si>
  <si>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</si>
  <si>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</si>
  <si>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</si>
  <si>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</si>
  <si>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</si>
  <si>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</si>
  <si>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</si>
  <si>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</si>
  <si>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</si>
  <si>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</si>
  <si>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</si>
  <si>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</si>
  <si>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</si>
  <si>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</si>
  <si>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</si>
  <si>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</si>
  <si>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</si>
  <si>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</si>
  <si>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</si>
  <si>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</si>
  <si>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</si>
  <si>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</si>
  <si>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</si>
  <si>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</si>
  <si>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</si>
  <si>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</si>
  <si>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</si>
  <si>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</si>
  <si>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</si>
  <si>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</si>
  <si>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</si>
  <si>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</si>
  <si>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</si>
  <si>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</si>
  <si>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</si>
  <si>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</si>
  <si>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</si>
  <si>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</si>
  <si>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</si>
  <si>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</si>
  <si>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</si>
  <si>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</si>
  <si>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</si>
  <si>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</si>
  <si>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</si>
  <si>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</si>
  <si>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</si>
  <si>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</si>
  <si>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</si>
  <si>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</si>
  <si>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</si>
  <si>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</si>
  <si>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</si>
  <si>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</si>
  <si>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</si>
  <si>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</si>
  <si>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</si>
  <si>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</si>
  <si>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</si>
  <si>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</si>
  <si>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</si>
  <si>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</si>
  <si>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</si>
  <si>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</si>
  <si>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</si>
  <si>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</si>
  <si>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</si>
  <si>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</si>
  <si>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</si>
  <si>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</si>
  <si>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</si>
  <si>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</si>
  <si>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</si>
  <si>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</si>
  <si>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</si>
  <si>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</si>
  <si>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</si>
  <si>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</si>
  <si>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</si>
  <si>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</si>
  <si>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</si>
  <si>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</si>
  <si>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</si>
  <si>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</si>
  <si>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</si>
  <si>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</si>
  <si>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</si>
  <si>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</si>
  <si>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</si>
  <si>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</si>
  <si>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</si>
  <si>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</si>
  <si>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</si>
  <si>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</si>
  <si>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</si>
  <si>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</si>
  <si>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</si>
  <si>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</si>
  <si>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</si>
  <si>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</si>
  <si>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</si>
  <si>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</si>
  <si>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</si>
  <si>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</si>
  <si>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</si>
  <si>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</si>
  <si>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</si>
  <si>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</si>
  <si>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</si>
  <si>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</si>
  <si>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</si>
  <si>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</si>
  <si>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</si>
  <si>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</si>
  <si>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</si>
  <si>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</si>
  <si>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</si>
  <si>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</si>
  <si>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</si>
  <si>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</si>
  <si>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</si>
  <si>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</si>
  <si>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</si>
  <si>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</si>
  <si>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</si>
  <si>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</si>
  <si>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</si>
  <si>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</si>
  <si>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</si>
  <si>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</si>
  <si>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</si>
  <si>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</si>
  <si>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</si>
  <si>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</si>
  <si>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</si>
  <si>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</si>
  <si>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</si>
  <si>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</si>
  <si>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</si>
  <si>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</si>
  <si>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</si>
  <si>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</si>
  <si>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</si>
  <si>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</si>
  <si>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</si>
  <si>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</si>
  <si>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</si>
  <si>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</si>
  <si>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</si>
  <si>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</si>
  <si>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</si>
  <si>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</si>
  <si>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</si>
  <si>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</si>
  <si>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</si>
  <si>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</si>
  <si>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</si>
  <si>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</si>
  <si>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</si>
  <si>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</si>
  <si>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</si>
  <si>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</si>
  <si>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</si>
  <si>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</si>
  <si>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</si>
  <si>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</si>
  <si>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</si>
  <si>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</si>
  <si>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</si>
  <si>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</si>
  <si>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</si>
  <si>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</si>
  <si>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</si>
  <si>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</si>
  <si>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</si>
  <si>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</si>
  <si>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</si>
  <si>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</si>
  <si>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</si>
  <si>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</si>
  <si>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</si>
  <si>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</si>
  <si>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</si>
  <si>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</si>
  <si>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</si>
  <si>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</si>
  <si>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</si>
  <si>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</si>
  <si>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</si>
  <si>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</si>
  <si>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</si>
  <si>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</si>
  <si>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</si>
  <si>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</si>
  <si>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</si>
  <si>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</si>
  <si>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</si>
  <si>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</si>
  <si>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</si>
  <si>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</si>
  <si>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</si>
  <si>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</si>
  <si>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</si>
  <si>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</si>
  <si>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</si>
  <si>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</si>
  <si>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</si>
  <si>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</si>
  <si>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</si>
  <si>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</si>
  <si>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</si>
  <si>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</si>
  <si>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</si>
  <si>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</si>
  <si>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</si>
  <si>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</si>
  <si>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</si>
  <si>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</si>
  <si>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</si>
  <si>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</si>
  <si>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</si>
  <si>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</si>
  <si>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</si>
  <si>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</si>
  <si>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</si>
  <si>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</si>
  <si>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</si>
  <si>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</si>
  <si>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</si>
  <si>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</si>
  <si>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</si>
  <si>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</si>
  <si>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</si>
  <si>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</si>
  <si>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</si>
  <si>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</si>
  <si>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</si>
  <si>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</si>
  <si>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</si>
  <si>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</si>
  <si>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</si>
  <si>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</si>
  <si>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</si>
  <si>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</si>
  <si>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</si>
  <si>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</si>
  <si>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</si>
  <si>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</si>
  <si>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</si>
  <si>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</si>
  <si>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</si>
  <si>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</si>
  <si>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</si>
  <si>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</si>
  <si>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</si>
  <si>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</si>
  <si>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</si>
  <si>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</si>
  <si>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</si>
  <si>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</si>
  <si>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</si>
  <si>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</si>
  <si>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</si>
  <si>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</si>
  <si>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</si>
  <si>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</si>
  <si>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</si>
  <si>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</si>
  <si>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</si>
  <si>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</si>
  <si>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</si>
  <si>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</si>
  <si>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</si>
  <si>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</si>
  <si>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</si>
  <si>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</si>
  <si>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</si>
  <si>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</si>
  <si>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</si>
  <si>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</si>
  <si>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</si>
  <si>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</si>
  <si>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</si>
  <si>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</si>
  <si>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</si>
  <si>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</si>
  <si>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</si>
  <si>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</si>
  <si>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</si>
  <si>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</si>
  <si>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</si>
  <si>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</si>
  <si>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</si>
  <si>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</si>
  <si>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</si>
  <si>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</si>
  <si>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</si>
  <si>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</si>
  <si>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</si>
  <si>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</si>
  <si>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</si>
  <si>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</si>
  <si>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</si>
  <si>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</si>
  <si>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</si>
  <si>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</si>
  <si>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</si>
  <si>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</si>
  <si>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</si>
  <si>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</si>
  <si>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</si>
  <si>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</si>
  <si>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</si>
  <si>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</si>
  <si>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</si>
  <si>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</si>
  <si>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</si>
  <si>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</si>
  <si>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</si>
  <si>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</si>
  <si>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</si>
  <si>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</si>
  <si>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</si>
  <si>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</si>
  <si>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</si>
  <si>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</si>
  <si>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</si>
  <si>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</si>
  <si>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</si>
  <si>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</si>
  <si>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</si>
  <si>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</si>
  <si>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</si>
  <si>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</si>
  <si>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</si>
  <si>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</si>
  <si>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</si>
  <si>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</si>
  <si>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</si>
  <si>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</si>
  <si>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</si>
  <si>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</si>
  <si>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</si>
  <si>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</si>
  <si>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</si>
  <si>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</si>
  <si>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</si>
  <si>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</si>
  <si>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</si>
  <si>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</si>
  <si>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</si>
  <si>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</si>
  <si>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</si>
  <si>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</si>
  <si>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</si>
  <si>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</si>
  <si>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</si>
  <si>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</si>
  <si>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</si>
  <si>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</si>
  <si>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</si>
  <si>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</si>
  <si>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</si>
  <si>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</si>
  <si>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</si>
  <si>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</si>
  <si>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</si>
  <si>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</si>
  <si>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</si>
  <si>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</si>
  <si>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</si>
  <si>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</si>
  <si>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</si>
  <si>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</si>
  <si>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</si>
  <si>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</si>
  <si>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</si>
  <si>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</si>
  <si>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</si>
  <si>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</si>
  <si>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</si>
  <si>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</si>
  <si>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</si>
  <si>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</si>
  <si>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</si>
  <si>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</si>
  <si>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</si>
  <si>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</si>
  <si>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</si>
  <si>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</si>
  <si>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</si>
  <si>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</si>
  <si>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</si>
  <si>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</si>
  <si>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</si>
  <si>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</si>
  <si>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</si>
  <si>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</si>
  <si>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</si>
  <si>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</si>
  <si>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</si>
  <si>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</si>
  <si>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</si>
  <si>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</si>
  <si>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</si>
  <si>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</si>
  <si>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</si>
  <si>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</si>
  <si>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</si>
  <si>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</si>
  <si>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</si>
  <si>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</si>
  <si>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</si>
  <si>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</si>
  <si>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</si>
  <si>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</si>
  <si>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</si>
  <si>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</si>
  <si>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</si>
  <si>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</si>
  <si>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</si>
  <si>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</si>
  <si>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</si>
  <si>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</si>
  <si>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</si>
  <si>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</si>
  <si>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</si>
  <si>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</si>
  <si>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</si>
  <si>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</si>
  <si>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</si>
  <si>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</si>
  <si>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</si>
  <si>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</si>
  <si>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</si>
  <si>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</si>
  <si>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</si>
  <si>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</si>
  <si>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</si>
  <si>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</si>
  <si>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</si>
  <si>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</si>
  <si>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</si>
  <si>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</si>
  <si>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</si>
  <si>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</si>
  <si>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</si>
  <si>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</si>
  <si>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</si>
  <si>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</si>
  <si>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</si>
  <si>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</si>
  <si>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</si>
  <si>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</si>
  <si>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</si>
  <si>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</si>
  <si>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</si>
  <si>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</si>
  <si>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</si>
  <si>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</si>
  <si>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</si>
  <si>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</si>
  <si>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</si>
  <si>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</si>
  <si>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</si>
  <si>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</si>
  <si>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</si>
  <si>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</si>
  <si>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</si>
  <si>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</si>
  <si>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</si>
  <si>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</si>
  <si>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</si>
  <si>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</si>
  <si>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</si>
  <si>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</si>
  <si>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</si>
  <si>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</si>
  <si>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</si>
  <si>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</si>
  <si>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</si>
  <si>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</si>
  <si>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</si>
  <si>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</si>
  <si>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</si>
  <si>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</si>
  <si>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</si>
  <si>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</si>
  <si>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</si>
  <si>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</si>
  <si>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</si>
  <si>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</si>
  <si>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</si>
  <si>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</si>
  <si>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</si>
  <si>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</si>
  <si>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</si>
  <si>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</si>
  <si>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</si>
  <si>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</si>
  <si>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</si>
  <si>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</si>
  <si>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</si>
  <si>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</si>
  <si>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</si>
  <si>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</si>
  <si>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</si>
  <si>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</si>
  <si>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</si>
  <si>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</si>
  <si>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</si>
  <si>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</si>
  <si>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</si>
  <si>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</si>
  <si>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</si>
  <si>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</si>
  <si>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</si>
  <si>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</si>
  <si>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</si>
  <si>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</si>
  <si>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</si>
  <si>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</si>
  <si>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</si>
  <si>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</si>
  <si>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</si>
  <si>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</si>
  <si>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</si>
  <si>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</si>
  <si>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</si>
  <si>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</si>
  <si>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</si>
  <si>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</si>
  <si>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</si>
  <si>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</si>
  <si>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</si>
  <si>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</si>
  <si>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</si>
  <si>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</si>
  <si>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</si>
  <si>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</si>
  <si>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</si>
  <si>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</si>
  <si>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</si>
  <si>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</si>
  <si>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</si>
  <si>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</si>
  <si>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</si>
  <si>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</si>
  <si>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</si>
  <si>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</si>
  <si>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</si>
  <si>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</si>
  <si>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</si>
  <si>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</si>
  <si>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</si>
  <si>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</si>
  <si>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</si>
  <si>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</si>
  <si>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</si>
  <si>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</si>
  <si>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</si>
  <si>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</si>
  <si>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</si>
  <si>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</si>
  <si>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</si>
  <si>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</si>
  <si>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</si>
  <si>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</si>
  <si>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</si>
  <si>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</si>
  <si>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</si>
  <si>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</si>
  <si>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</si>
  <si>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</si>
  <si>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</si>
  <si>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</si>
  <si>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</si>
  <si>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</si>
  <si>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</si>
  <si>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</si>
  <si>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</si>
  <si>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</si>
  <si>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</si>
  <si>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</si>
  <si>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</si>
  <si>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</si>
  <si>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</si>
  <si>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</si>
  <si>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</si>
  <si>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</si>
  <si>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</si>
  <si>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</si>
  <si>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</si>
  <si>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</si>
  <si>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</si>
  <si>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</si>
  <si>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</si>
  <si>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</si>
  <si>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</si>
  <si>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</si>
  <si>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</si>
  <si>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</si>
  <si>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</si>
  <si>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</si>
  <si>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</si>
  <si>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</si>
  <si>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</si>
  <si>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</si>
  <si>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</si>
  <si>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</si>
  <si>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</si>
  <si>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</si>
  <si>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</si>
  <si>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</si>
  <si>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</si>
  <si>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</si>
  <si>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</si>
  <si>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</si>
  <si>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</si>
  <si>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</si>
  <si>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</si>
  <si>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</si>
  <si>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</si>
  <si>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</si>
  <si>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</si>
  <si>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</si>
  <si>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</si>
  <si>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</si>
  <si>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</si>
  <si>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</si>
  <si>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</si>
  <si>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</si>
  <si>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</si>
  <si>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</si>
  <si>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</si>
  <si>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</si>
  <si>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</si>
  <si>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</si>
  <si>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</si>
  <si>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</si>
  <si>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</si>
  <si>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</si>
  <si>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</si>
  <si>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</si>
  <si>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</si>
  <si>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</si>
  <si>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</si>
  <si>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</si>
  <si>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</si>
  <si>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</si>
  <si>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</si>
  <si>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</si>
  <si>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</si>
  <si>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</si>
  <si>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</si>
  <si>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</si>
  <si>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</si>
  <si>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</si>
  <si>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</si>
  <si>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</si>
  <si>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</si>
  <si>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</si>
  <si>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</si>
  <si>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</si>
  <si>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</si>
  <si>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</si>
  <si>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</si>
  <si>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</si>
  <si>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</si>
  <si>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</si>
  <si>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</si>
  <si>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</si>
  <si>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</si>
  <si>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</si>
  <si>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</si>
  <si>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</si>
  <si>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</si>
  <si>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</si>
  <si>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</si>
  <si>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</si>
  <si>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</si>
  <si>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</si>
  <si>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</si>
  <si>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</si>
  <si>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</si>
  <si>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</si>
  <si>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</si>
  <si>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</si>
  <si>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</si>
  <si>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</si>
  <si>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</si>
  <si>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</si>
  <si>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</si>
  <si>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</si>
  <si>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</si>
  <si>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</si>
  <si>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</si>
  <si>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</si>
  <si>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</si>
  <si>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</si>
  <si>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</si>
  <si>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</si>
  <si>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</si>
  <si>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</si>
  <si>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</si>
  <si>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</si>
  <si>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</si>
  <si>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</si>
  <si>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</si>
  <si>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</si>
  <si>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</si>
  <si>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</si>
  <si>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</si>
  <si>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</si>
  <si>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</si>
  <si>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</si>
  <si>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</si>
  <si>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</si>
  <si>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</si>
  <si>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</si>
  <si>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</si>
  <si>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</si>
  <si>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</si>
  <si>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</si>
  <si>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</si>
  <si>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</si>
  <si>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</si>
  <si>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</si>
  <si>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</si>
  <si>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</si>
  <si>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</si>
  <si>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</si>
  <si>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</si>
  <si>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</si>
  <si>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</si>
  <si>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</si>
  <si>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</si>
  <si>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</si>
  <si>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</si>
  <si>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</si>
  <si>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</si>
  <si>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</si>
  <si>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</si>
  <si>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</si>
  <si>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</si>
  <si>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</si>
  <si>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</si>
  <si>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</si>
  <si>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</si>
  <si>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</si>
  <si>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</si>
  <si>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</si>
  <si>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</si>
  <si>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</si>
  <si>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</si>
  <si>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</si>
  <si>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</si>
  <si>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</si>
  <si>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</si>
  <si>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</si>
  <si>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</si>
  <si>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</si>
  <si>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</si>
  <si>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</si>
  <si>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</si>
  <si>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</si>
  <si>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</si>
  <si>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</si>
  <si>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</si>
  <si>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</si>
  <si>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</si>
  <si>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</si>
  <si>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</si>
  <si>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</si>
  <si>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</si>
  <si>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</si>
  <si>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</si>
  <si>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</si>
  <si>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</si>
  <si>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</si>
  <si>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</si>
  <si>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</si>
  <si>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</si>
  <si>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</si>
  <si>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</si>
  <si>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</si>
  <si>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</si>
  <si>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</si>
  <si>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</si>
  <si>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</si>
  <si>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</si>
  <si>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</si>
  <si>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</si>
  <si>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</si>
  <si>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</si>
  <si>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</si>
  <si>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</si>
  <si>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</si>
  <si>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</si>
  <si>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</si>
  <si>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</si>
  <si>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</si>
  <si>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</si>
  <si>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</si>
  <si>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</si>
  <si>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</si>
  <si>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</si>
  <si>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</si>
  <si>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</si>
  <si>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</si>
  <si>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</si>
  <si>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</si>
  <si>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</si>
  <si>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</si>
  <si>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</si>
  <si>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</si>
  <si>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</si>
  <si>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</si>
  <si>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</si>
  <si>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</si>
  <si>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</si>
  <si>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</si>
  <si>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</si>
  <si>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</si>
  <si>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</si>
  <si>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</si>
  <si>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</si>
  <si>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</si>
  <si>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</si>
  <si>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</si>
  <si>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</si>
  <si>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</si>
  <si>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</si>
  <si>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</si>
  <si>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</si>
  <si>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</si>
  <si>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</si>
  <si>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</si>
  <si>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</si>
  <si>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</si>
  <si>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</si>
  <si>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</si>
  <si>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</si>
  <si>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</si>
  <si>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</si>
  <si>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</si>
  <si>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</si>
  <si>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</si>
  <si>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</si>
  <si>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</si>
  <si>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</si>
  <si>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</si>
  <si>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</si>
  <si>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</si>
  <si>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</si>
  <si>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</si>
  <si>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</si>
  <si>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</si>
  <si>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</si>
  <si>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</si>
  <si>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</si>
  <si>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</si>
  <si>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</si>
  <si>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</si>
  <si>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</si>
  <si>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</si>
  <si>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</si>
  <si>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</si>
  <si>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</si>
  <si>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</si>
  <si>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</si>
  <si>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</si>
  <si>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</si>
  <si>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</si>
  <si>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</si>
  <si>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</si>
  <si>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</si>
  <si>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</si>
  <si>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</si>
  <si>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</si>
  <si>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</si>
  <si>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</si>
  <si>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</si>
  <si>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</si>
  <si>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</si>
  <si>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</si>
  <si>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</si>
  <si>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</si>
  <si>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</si>
  <si>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</si>
  <si>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</si>
  <si>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</si>
  <si>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</si>
  <si>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</si>
  <si>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</si>
  <si>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</si>
  <si>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</si>
  <si>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</si>
  <si>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</si>
  <si>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</si>
  <si>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</si>
  <si>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</si>
  <si>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</si>
  <si>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</si>
  <si>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</si>
  <si>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</si>
  <si>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</si>
  <si>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</si>
  <si>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</si>
  <si>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</si>
  <si>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</si>
  <si>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</si>
  <si>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</si>
  <si>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</si>
  <si>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</si>
  <si>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</si>
  <si>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</si>
  <si>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</si>
  <si>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</si>
  <si>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</si>
  <si>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</si>
  <si>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</si>
  <si>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</si>
  <si>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</si>
  <si>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</si>
  <si>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</si>
  <si>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</si>
  <si>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</si>
  <si>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</si>
  <si>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</si>
  <si>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</si>
  <si>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</si>
  <si>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</si>
  <si>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</si>
  <si>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</si>
  <si>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</si>
  <si>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</si>
  <si>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</si>
  <si>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</si>
  <si>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</si>
  <si>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</si>
  <si>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</si>
  <si>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</si>
  <si>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</si>
  <si>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</si>
  <si>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</si>
  <si>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</si>
  <si>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</si>
  <si>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</si>
  <si>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</si>
  <si>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</si>
  <si>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</si>
  <si>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</si>
  <si>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</si>
  <si>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</si>
  <si>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</si>
  <si>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</si>
  <si>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</si>
  <si>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</si>
  <si>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</si>
  <si>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</si>
  <si>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</si>
  <si>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</si>
  <si>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</si>
  <si>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</si>
  <si>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</si>
  <si>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</si>
  <si>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</si>
  <si>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</si>
  <si>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</si>
  <si>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</si>
  <si>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</si>
  <si>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</si>
  <si>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</si>
  <si>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</si>
  <si>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</si>
  <si>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</si>
  <si>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</si>
  <si>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</si>
  <si>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</si>
  <si>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</si>
  <si>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</si>
  <si>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</si>
  <si>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</si>
  <si>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</si>
  <si>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</si>
  <si>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</si>
  <si>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</si>
  <si>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</si>
  <si>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</si>
  <si>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</si>
  <si>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</si>
  <si>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</si>
  <si>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</si>
  <si>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</si>
  <si>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</si>
  <si>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</si>
  <si>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</si>
  <si>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</si>
  <si>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</si>
  <si>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</si>
  <si>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</si>
  <si>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</si>
  <si>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</si>
  <si>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</si>
  <si>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</si>
  <si>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</si>
  <si>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</si>
  <si>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</si>
  <si>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</si>
  <si>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</si>
  <si>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</si>
  <si>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</si>
  <si>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</si>
  <si>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</si>
  <si>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</si>
  <si>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</si>
  <si>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</si>
  <si>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</si>
  <si>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</si>
  <si>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</si>
  <si>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</si>
  <si>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</si>
  <si>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</si>
  <si>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</si>
  <si>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</si>
  <si>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</si>
  <si>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</si>
  <si>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</si>
  <si>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</si>
  <si>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</si>
  <si>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</si>
  <si>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</si>
  <si>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</si>
  <si>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</si>
  <si>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</si>
  <si>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</si>
  <si>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</si>
  <si>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</si>
  <si>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</si>
  <si>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</si>
  <si>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</si>
  <si>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</si>
  <si>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</si>
  <si>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</si>
  <si>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</si>
  <si>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</si>
  <si>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</si>
  <si>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</si>
  <si>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</si>
  <si>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</si>
  <si>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</si>
  <si>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</si>
  <si>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</si>
  <si>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</si>
  <si>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</si>
  <si>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</si>
  <si>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</si>
  <si>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</si>
  <si>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</si>
  <si>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</si>
  <si>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</si>
  <si>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</si>
  <si>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</si>
  <si>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</si>
  <si>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</si>
  <si>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</si>
  <si>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</si>
  <si>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</si>
  <si>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</si>
  <si>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</si>
  <si>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</si>
  <si>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</si>
  <si>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</si>
  <si>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</si>
  <si>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</si>
  <si>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</si>
  <si>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</si>
  <si>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</si>
  <si>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</si>
  <si>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</si>
  <si>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</si>
  <si>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</si>
  <si>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</si>
  <si>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</si>
  <si>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</si>
  <si>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</si>
  <si>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</si>
  <si>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</si>
  <si>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</si>
  <si>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</si>
  <si>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</si>
  <si>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</si>
  <si>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</si>
  <si>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</si>
  <si>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</si>
  <si>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</si>
  <si>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</si>
  <si>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</si>
  <si>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</si>
  <si>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</si>
  <si>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</si>
  <si>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</si>
  <si>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</si>
  <si>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</si>
  <si>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</si>
  <si>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</si>
  <si>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</si>
  <si>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</si>
  <si>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</si>
  <si>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</si>
  <si>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</si>
  <si>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</si>
  <si>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</si>
  <si>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</si>
  <si>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</si>
  <si>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</si>
  <si>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</si>
  <si>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</si>
  <si>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</si>
  <si>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</si>
  <si>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</si>
  <si>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</si>
  <si>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</si>
  <si>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</si>
  <si>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</si>
  <si>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</si>
  <si>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</si>
  <si>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</si>
  <si>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</si>
  <si>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</si>
  <si>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</si>
  <si>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</si>
  <si>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</si>
  <si>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</si>
  <si>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</si>
  <si>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</si>
  <si>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</si>
  <si>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</si>
  <si>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</si>
  <si>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</si>
  <si>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</si>
  <si>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</si>
  <si>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</si>
  <si>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</si>
  <si>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</si>
  <si>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</si>
  <si>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</si>
  <si>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</si>
  <si>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</si>
  <si>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</si>
  <si>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</si>
  <si>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</si>
  <si>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</si>
  <si>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</si>
  <si>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</si>
  <si>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</si>
  <si>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</si>
  <si>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</si>
  <si>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</si>
  <si>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</si>
  <si>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</si>
  <si>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</si>
  <si>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</si>
  <si>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</si>
  <si>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</si>
  <si>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</si>
  <si>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</si>
  <si>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</si>
  <si>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</si>
  <si>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</si>
  <si>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</si>
  <si>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</si>
  <si>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</si>
  <si>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</si>
  <si>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</si>
  <si>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</si>
  <si>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</si>
  <si>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</si>
  <si>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</si>
  <si>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</si>
  <si>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</si>
  <si>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</si>
  <si>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</si>
  <si>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</si>
  <si>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</si>
  <si>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</si>
  <si>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</si>
  <si>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</si>
  <si>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</si>
  <si>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</si>
  <si>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</si>
  <si>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</si>
  <si>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</si>
  <si>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</si>
  <si>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</si>
  <si>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</si>
  <si>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</si>
  <si>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</si>
  <si>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</si>
  <si>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</si>
  <si>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</si>
  <si>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</si>
  <si>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</si>
  <si>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</si>
  <si>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</si>
  <si>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</si>
  <si>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</si>
  <si>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</si>
  <si>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</si>
  <si>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</si>
  <si>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</si>
  <si>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</si>
  <si>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</si>
  <si>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</si>
  <si>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</si>
  <si>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</si>
  <si>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</si>
  <si>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</si>
  <si>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</si>
  <si>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</si>
  <si>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</si>
  <si>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</si>
  <si>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</si>
  <si>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</si>
  <si>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</si>
  <si>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</si>
  <si>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</si>
  <si>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</si>
  <si>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</si>
  <si>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</si>
  <si>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</si>
  <si>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</si>
  <si>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</si>
  <si>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</si>
  <si>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</si>
  <si>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</si>
  <si>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</si>
  <si>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</si>
  <si>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</si>
  <si>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</si>
  <si>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</si>
  <si>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</si>
  <si>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</si>
  <si>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</si>
  <si>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</si>
  <si>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</si>
  <si>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</si>
  <si>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</si>
  <si>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</si>
  <si>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</si>
  <si>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</si>
  <si>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</si>
  <si>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</si>
  <si>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</si>
  <si>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</si>
  <si>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</si>
  <si>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</si>
  <si>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</si>
  <si>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</si>
  <si>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</si>
  <si>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</si>
  <si>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</si>
  <si>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</si>
  <si>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</si>
  <si>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</si>
  <si>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</si>
  <si>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</si>
  <si>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</si>
  <si>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</si>
  <si>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</si>
  <si>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</si>
  <si>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</si>
  <si>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</si>
  <si>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</si>
  <si>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</si>
  <si>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</si>
  <si>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</si>
  <si>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</si>
  <si>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</si>
  <si>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</si>
  <si>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</si>
  <si>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</si>
  <si>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</si>
  <si>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</si>
  <si>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</si>
  <si>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</si>
  <si>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</si>
  <si>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</si>
  <si>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</si>
  <si>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</si>
  <si>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</si>
  <si>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</si>
  <si>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</si>
  <si>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</si>
  <si>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</si>
  <si>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</si>
  <si>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</si>
  <si>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</si>
  <si>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</si>
  <si>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</si>
  <si>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</si>
  <si>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</si>
  <si>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</si>
  <si>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</si>
  <si>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</si>
  <si>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</si>
  <si>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</si>
  <si>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</si>
  <si>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</si>
  <si>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</si>
  <si>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</si>
  <si>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</si>
  <si>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</si>
  <si>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</si>
  <si>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</si>
  <si>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</si>
  <si>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</si>
  <si>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</si>
  <si>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</si>
  <si>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</si>
  <si>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</si>
  <si>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</si>
  <si>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</si>
  <si>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</si>
  <si>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</si>
  <si>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</si>
  <si>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</si>
  <si>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</si>
  <si>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</si>
  <si>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</si>
  <si>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</si>
  <si>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</si>
  <si>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</si>
  <si>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</si>
  <si>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</si>
  <si>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</si>
  <si>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</si>
  <si>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</si>
  <si>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</si>
  <si>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</si>
  <si>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</si>
  <si>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</si>
  <si>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</si>
  <si>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</si>
  <si>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</si>
  <si>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</si>
  <si>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</si>
  <si>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</si>
  <si>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</si>
  <si>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</si>
  <si>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</si>
  <si>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</si>
  <si>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</si>
  <si>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</si>
  <si>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</si>
  <si>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</si>
  <si>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</si>
  <si>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</si>
  <si>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</si>
  <si>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</si>
  <si>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</si>
  <si>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</si>
  <si>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</si>
  <si>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</si>
  <si>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</si>
  <si>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</si>
  <si>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</si>
  <si>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</si>
  <si>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</si>
  <si>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</si>
  <si>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</si>
  <si>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</si>
  <si>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</si>
  <si>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</si>
  <si>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</si>
  <si>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</si>
  <si>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</si>
  <si>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</si>
  <si>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</si>
  <si>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</si>
  <si>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</si>
  <si>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</si>
  <si>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</si>
  <si>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</si>
  <si>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</si>
  <si>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</si>
  <si>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</si>
  <si>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</si>
  <si>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</si>
  <si>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</si>
  <si>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</si>
  <si>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</si>
  <si>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</si>
  <si>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</si>
  <si>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</si>
  <si>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</si>
  <si>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</si>
  <si>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</si>
  <si>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</si>
  <si>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</si>
  <si>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</si>
  <si>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</si>
  <si>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</si>
  <si>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</si>
  <si>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</si>
  <si>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</si>
  <si>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</si>
  <si>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</si>
  <si>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</si>
  <si>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</si>
  <si>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</si>
  <si>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</si>
  <si>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</si>
  <si>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</si>
  <si>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</si>
  <si>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</si>
  <si>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</si>
  <si>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</si>
  <si>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</si>
  <si>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</si>
  <si>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</si>
  <si>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</si>
  <si>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</si>
  <si>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</si>
  <si>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</si>
  <si>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</si>
  <si>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</si>
  <si>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</si>
  <si>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</si>
  <si>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</si>
  <si>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</si>
  <si>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</si>
  <si>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</si>
  <si>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</si>
  <si>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</si>
  <si>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</si>
  <si>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</si>
  <si>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</si>
  <si>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</si>
  <si>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</si>
  <si>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</si>
  <si>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</si>
  <si>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</si>
  <si>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</si>
  <si>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</si>
  <si>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</si>
  <si>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</si>
  <si>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</si>
  <si>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</si>
  <si>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</si>
  <si>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</si>
  <si>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</si>
  <si>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</si>
  <si>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</si>
  <si>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</si>
  <si>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</si>
  <si>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</si>
  <si>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</si>
  <si>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</si>
  <si>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</si>
  <si>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</si>
  <si>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</si>
  <si>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</si>
  <si>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</si>
  <si>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</si>
  <si>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</si>
  <si>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</si>
  <si>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</si>
  <si>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</si>
  <si>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</si>
  <si>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</si>
  <si>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</si>
  <si>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</si>
  <si>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</si>
  <si>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</si>
  <si>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</si>
  <si>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</si>
  <si>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</si>
  <si>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</si>
  <si>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</si>
  <si>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</si>
  <si>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</si>
  <si>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</si>
  <si>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</si>
  <si>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</si>
  <si>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</si>
  <si>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</si>
  <si>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</si>
  <si>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</si>
  <si>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</si>
  <si>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</si>
  <si>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</si>
  <si>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</si>
  <si>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</si>
  <si>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</si>
  <si>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</si>
  <si>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</si>
  <si>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</si>
  <si>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</si>
  <si>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</si>
  <si>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</si>
  <si>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</si>
  <si>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</si>
  <si>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</si>
  <si>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</si>
  <si>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</si>
  <si>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</si>
  <si>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</si>
  <si>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</si>
  <si>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</si>
  <si>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</si>
  <si>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</si>
  <si>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</si>
  <si>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</si>
  <si>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</si>
  <si>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</si>
  <si>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</si>
  <si>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</si>
  <si>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</si>
  <si>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</si>
  <si>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</si>
  <si>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</si>
  <si>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</si>
  <si>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</si>
  <si>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</si>
  <si>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</si>
  <si>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</si>
  <si>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</si>
  <si>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</si>
  <si>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</si>
  <si>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</si>
  <si>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</si>
  <si>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</si>
  <si>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</si>
  <si>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</si>
  <si>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</si>
  <si>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</si>
  <si>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</si>
  <si>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</si>
  <si>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</si>
  <si>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</si>
  <si>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</si>
  <si>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</si>
  <si>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</si>
  <si>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</si>
  <si>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</si>
  <si>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</si>
  <si>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</si>
  <si>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</si>
  <si>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</si>
  <si>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</si>
  <si>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</si>
  <si>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</si>
  <si>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</si>
  <si>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</si>
  <si>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</si>
  <si>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</si>
  <si>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</si>
  <si>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</si>
  <si>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</si>
  <si>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</si>
  <si>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</si>
  <si>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</si>
  <si>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</si>
  <si>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</si>
  <si>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</si>
  <si>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</si>
  <si>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</si>
  <si>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</si>
  <si>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</si>
  <si>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</si>
  <si>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</si>
  <si>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</si>
  <si>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</si>
  <si>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</si>
  <si>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</si>
  <si>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</si>
  <si>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</si>
  <si>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</si>
  <si>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</si>
  <si>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</si>
  <si>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</si>
  <si>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</si>
  <si>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</si>
  <si>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</si>
  <si>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</si>
  <si>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</si>
  <si>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</si>
  <si>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</si>
  <si>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</si>
  <si>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</si>
  <si>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</si>
  <si>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</si>
  <si>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</si>
  <si>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</si>
  <si>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</si>
  <si>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</si>
  <si>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</si>
  <si>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</si>
  <si>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</si>
  <si>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</si>
  <si>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</si>
  <si>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</si>
  <si>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</si>
  <si>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</si>
  <si>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</si>
  <si>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</si>
  <si>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</si>
  <si>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</si>
  <si>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</si>
  <si>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</si>
  <si>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</si>
  <si>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</si>
  <si>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</si>
  <si>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</si>
  <si>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</si>
  <si>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</si>
  <si>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</si>
  <si>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</si>
  <si>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</si>
  <si>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</si>
  <si>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</si>
  <si>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</si>
  <si>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</si>
  <si>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</si>
  <si>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</si>
  <si>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</si>
  <si>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</si>
  <si>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</si>
  <si>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</si>
  <si>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</si>
  <si>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</si>
  <si>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</si>
  <si>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</si>
  <si>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</si>
  <si>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</si>
  <si>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</si>
  <si>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</si>
  <si>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</si>
  <si>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</si>
  <si>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</si>
  <si>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</si>
  <si>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</si>
  <si>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</si>
  <si>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</si>
  <si>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</si>
  <si>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</si>
  <si>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</si>
  <si>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</si>
  <si>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</si>
  <si>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</si>
  <si>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</si>
  <si>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</si>
  <si>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</si>
  <si>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</si>
  <si>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</si>
  <si>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</si>
  <si>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</si>
  <si>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</si>
  <si>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</si>
  <si>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</si>
  <si>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</si>
  <si>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</si>
  <si>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</si>
  <si>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</si>
  <si>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</si>
  <si>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</si>
  <si>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</si>
  <si>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</si>
  <si>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</si>
  <si>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</si>
  <si>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</si>
  <si>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</si>
  <si>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</si>
  <si>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</si>
  <si>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</si>
  <si>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</si>
  <si>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</si>
  <si>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</si>
  <si>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</si>
  <si>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</si>
  <si>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</si>
  <si>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</si>
  <si>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</si>
  <si>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</si>
  <si>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</si>
  <si>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</si>
  <si>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</si>
  <si>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</si>
  <si>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</si>
  <si>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</si>
  <si>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</si>
  <si>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</si>
  <si>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</si>
  <si>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</si>
  <si>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</si>
  <si>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</si>
  <si>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</si>
  <si>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</si>
  <si>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</si>
  <si>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</si>
  <si>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</si>
  <si>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</si>
  <si>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</si>
  <si>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</si>
  <si>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</si>
  <si>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</si>
  <si>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</si>
  <si>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</si>
  <si>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</si>
  <si>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</si>
  <si>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</si>
  <si>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</si>
  <si>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</si>
  <si>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</si>
  <si>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</si>
  <si>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</si>
  <si>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</si>
  <si>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</si>
  <si>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</si>
  <si>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</si>
  <si>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</si>
  <si>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</si>
  <si>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</si>
  <si>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</si>
  <si>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</si>
  <si>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</si>
  <si>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</si>
  <si>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</si>
  <si>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</si>
  <si>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</si>
  <si>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</si>
  <si>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</si>
  <si>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</si>
  <si>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</si>
  <si>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</si>
  <si>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</si>
  <si>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</si>
  <si>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</si>
  <si>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</si>
  <si>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</si>
  <si>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</si>
  <si>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</si>
  <si>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</si>
  <si>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</si>
  <si>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</si>
  <si>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</si>
  <si>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</si>
  <si>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</si>
  <si>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</si>
  <si>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</si>
  <si>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</si>
  <si>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</si>
  <si>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</si>
  <si>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</si>
  <si>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</si>
  <si>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</si>
  <si>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</si>
  <si>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</si>
  <si>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</si>
  <si>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</si>
  <si>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</si>
  <si>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</si>
  <si>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</si>
  <si>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</si>
  <si>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</si>
  <si>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</si>
  <si>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</si>
  <si>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</si>
  <si>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</si>
  <si>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</si>
  <si>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</si>
  <si>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</si>
  <si>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</si>
  <si>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</si>
  <si>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</si>
  <si>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</si>
  <si>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</si>
  <si>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</si>
  <si>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</si>
  <si>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</si>
  <si>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</si>
  <si>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</si>
  <si>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</si>
  <si>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</si>
  <si>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</si>
  <si>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</si>
  <si>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</si>
  <si>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</si>
  <si>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</si>
  <si>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</si>
  <si>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</si>
  <si>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</si>
  <si>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</si>
  <si>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</si>
  <si>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</si>
  <si>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</si>
  <si>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</si>
  <si>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</si>
  <si>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</si>
  <si>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</si>
  <si>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</si>
  <si>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</si>
  <si>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</si>
  <si>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</si>
  <si>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</si>
  <si>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</si>
  <si>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</si>
  <si>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</si>
  <si>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</si>
  <si>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</si>
  <si>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</si>
  <si>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</si>
  <si>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</si>
  <si>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</si>
  <si>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</si>
  <si>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</si>
  <si>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</si>
  <si>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</si>
  <si>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</si>
  <si>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</si>
  <si>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</si>
  <si>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</si>
  <si>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</si>
  <si>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</si>
  <si>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</si>
  <si>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</si>
  <si>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</si>
  <si>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</si>
  <si>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</si>
  <si>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</si>
  <si>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</si>
  <si>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</si>
  <si>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</si>
  <si>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</si>
  <si>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</si>
  <si>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</si>
  <si>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</si>
  <si>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</si>
  <si>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</si>
  <si>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</si>
  <si>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</si>
  <si>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</si>
  <si>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</si>
  <si>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</si>
  <si>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</si>
  <si>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</si>
  <si>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</si>
  <si>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</si>
  <si>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</si>
  <si>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</si>
  <si>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</si>
  <si>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</si>
  <si>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</si>
  <si>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</si>
  <si>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</si>
  <si>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</si>
  <si>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</si>
  <si>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</si>
  <si>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</si>
  <si>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</si>
  <si>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</si>
  <si>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</si>
  <si>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</si>
  <si>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</si>
  <si>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</si>
  <si>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</si>
  <si>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</si>
  <si>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</si>
  <si>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</si>
  <si>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</si>
  <si>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</si>
  <si>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</si>
  <si>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</si>
  <si>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</si>
  <si>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</si>
  <si>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</si>
  <si>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</si>
  <si>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</si>
  <si>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</si>
  <si>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</si>
  <si>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</si>
  <si>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</si>
  <si>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</si>
  <si>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</si>
  <si>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</si>
  <si>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</si>
  <si>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</si>
  <si>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</si>
  <si>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</si>
  <si>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</si>
  <si>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</si>
  <si>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</si>
  <si>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</si>
  <si>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</si>
  <si>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</si>
  <si>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</si>
  <si>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</si>
  <si>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</si>
  <si>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</si>
  <si>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</si>
  <si>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</si>
  <si>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</si>
  <si>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</si>
  <si>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</si>
  <si>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</si>
  <si>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</si>
  <si>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</si>
  <si>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</si>
  <si>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</si>
  <si>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</si>
  <si>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</si>
  <si>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</si>
  <si>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</si>
  <si>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</si>
  <si>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</si>
  <si>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</si>
  <si>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</si>
  <si>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</si>
  <si>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</si>
  <si>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</si>
  <si>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</si>
  <si>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</si>
  <si>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</si>
  <si>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</si>
  <si>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</si>
  <si>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</si>
  <si>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</si>
  <si>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</si>
  <si>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</si>
  <si>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</si>
  <si>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</si>
  <si>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</si>
  <si>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</si>
  <si>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</si>
  <si>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</si>
  <si>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</si>
  <si>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</si>
  <si>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</si>
  <si>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</si>
  <si>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</si>
  <si>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</si>
  <si>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</si>
  <si>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</si>
  <si>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</si>
  <si>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</si>
  <si>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</si>
  <si>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</si>
  <si>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</si>
  <si>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</si>
  <si>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</si>
  <si>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</si>
  <si>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</si>
  <si>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</si>
  <si>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</si>
  <si>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</si>
  <si>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</si>
  <si>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</si>
  <si>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</si>
  <si>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</si>
  <si>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</si>
  <si>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</si>
  <si>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</si>
  <si>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</si>
  <si>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</si>
  <si>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</si>
  <si>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</si>
  <si>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</si>
  <si>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</si>
  <si>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</si>
  <si>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</si>
  <si>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</si>
  <si>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</si>
  <si>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</si>
  <si>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</si>
  <si>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</si>
  <si>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</si>
  <si>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</si>
  <si>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</si>
  <si>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</si>
  <si>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</si>
  <si>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</si>
  <si>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</si>
  <si>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</si>
  <si>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</si>
  <si>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</si>
  <si>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</si>
  <si>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</si>
  <si>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</si>
  <si>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</si>
  <si>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</si>
  <si>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</si>
  <si>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</si>
  <si>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</si>
  <si>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</si>
  <si>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</si>
  <si>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</si>
  <si>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</si>
  <si>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</si>
  <si>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</si>
  <si>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</si>
  <si>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</si>
  <si>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</si>
  <si>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</si>
  <si>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</si>
  <si>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</si>
  <si>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</si>
  <si>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</si>
  <si>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</si>
  <si>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</si>
  <si>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</si>
  <si>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</si>
  <si>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</si>
  <si>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</si>
  <si>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</si>
  <si>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</si>
  <si>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</si>
  <si>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</si>
  <si>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</si>
  <si>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</si>
  <si>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</si>
  <si>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</si>
  <si>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</si>
  <si>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</si>
  <si>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</si>
  <si>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</si>
  <si>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</si>
  <si>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</si>
  <si>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</si>
  <si>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</si>
  <si>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</si>
  <si>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</si>
  <si>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</si>
  <si>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</si>
  <si>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</si>
  <si>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</si>
  <si>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</si>
  <si>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</si>
  <si>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</si>
  <si>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</si>
  <si>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</si>
  <si>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</si>
  <si>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</si>
  <si>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</si>
  <si>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</si>
  <si>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</si>
  <si>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</si>
  <si>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</si>
  <si>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</si>
  <si>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</si>
  <si>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</si>
  <si>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</si>
  <si>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</si>
  <si>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</si>
  <si>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</si>
  <si>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</si>
  <si>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</si>
  <si>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</si>
  <si>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</si>
  <si>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</si>
  <si>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</si>
  <si>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</si>
  <si>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</si>
  <si>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</si>
  <si>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</si>
  <si>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</si>
  <si>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</si>
  <si>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</si>
  <si>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</si>
  <si>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</si>
  <si>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</si>
  <si>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</si>
  <si>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</si>
  <si>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</si>
  <si>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</si>
  <si>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</si>
  <si>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</si>
  <si>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</si>
  <si>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</si>
  <si>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</si>
  <si>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</si>
  <si>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</si>
  <si>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</si>
  <si>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</si>
  <si>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</si>
  <si>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</si>
  <si>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</si>
  <si>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</si>
  <si>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</si>
  <si>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</si>
  <si>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</si>
  <si>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</si>
  <si>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</si>
  <si>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</si>
  <si>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</si>
  <si>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</si>
  <si>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</si>
  <si>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</si>
  <si>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</si>
  <si>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</si>
  <si>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</si>
  <si>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</si>
  <si>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</si>
  <si>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</si>
  <si>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</si>
  <si>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</si>
  <si>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</si>
  <si>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</si>
  <si>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</si>
  <si>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</si>
  <si>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</si>
  <si>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</si>
  <si>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</si>
  <si>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</si>
  <si>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</si>
  <si>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</si>
  <si>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</si>
  <si>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</si>
  <si>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</si>
  <si>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</si>
  <si>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</si>
  <si>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</si>
  <si>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</si>
  <si>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</si>
  <si>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</si>
  <si>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</si>
  <si>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</si>
  <si>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</si>
  <si>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</si>
  <si>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</si>
  <si>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</si>
  <si>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</si>
  <si>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</si>
  <si>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</si>
  <si>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</si>
  <si>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</si>
  <si>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</si>
  <si>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</si>
  <si>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</si>
  <si>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</si>
  <si>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</si>
  <si>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</si>
  <si>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</si>
  <si>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</si>
  <si>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</si>
  <si>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</si>
  <si>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</si>
  <si>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</si>
  <si>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</si>
  <si>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</si>
  <si>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</si>
  <si>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</si>
  <si>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</si>
  <si>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</si>
  <si>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</si>
  <si>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</si>
  <si>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</si>
  <si>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</si>
  <si>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</si>
  <si>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</si>
  <si>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</si>
  <si>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</si>
  <si>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</si>
  <si>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</si>
  <si>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</si>
  <si>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</si>
  <si>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</si>
  <si>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</si>
  <si>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</si>
  <si>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</si>
  <si>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</si>
  <si>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</si>
  <si>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</si>
  <si>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</si>
  <si>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</si>
  <si>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</si>
  <si>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</si>
  <si>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</si>
  <si>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</si>
  <si>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</si>
  <si>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</si>
  <si>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</si>
  <si>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</si>
  <si>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</si>
  <si>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</si>
  <si>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</si>
  <si>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</si>
  <si>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</si>
  <si>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</si>
  <si>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</si>
  <si>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</si>
  <si>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</si>
  <si>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</si>
  <si>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</si>
  <si>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</si>
  <si>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</si>
  <si>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</si>
  <si>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</si>
  <si>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</si>
  <si>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</si>
  <si>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</si>
  <si>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</si>
  <si>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</si>
  <si>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</si>
  <si>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</si>
  <si>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</si>
  <si>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</si>
  <si>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</si>
  <si>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</si>
  <si>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</si>
  <si>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</si>
  <si>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</si>
  <si>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</si>
  <si>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</si>
  <si>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</si>
  <si>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</si>
  <si>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</si>
  <si>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</si>
  <si>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</si>
  <si>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</si>
  <si>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</si>
  <si>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</si>
  <si>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</si>
  <si>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</si>
  <si>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</si>
  <si>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</si>
  <si>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</si>
  <si>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</si>
  <si>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</si>
  <si>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</si>
  <si>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</si>
  <si>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</si>
  <si>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</si>
  <si>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</si>
  <si>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</si>
  <si>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</si>
  <si>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</si>
  <si>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</si>
  <si>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</si>
  <si>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</si>
  <si>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</si>
  <si>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</si>
  <si>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</si>
  <si>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</si>
  <si>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</si>
  <si>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</si>
  <si>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</si>
  <si>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</si>
  <si>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</si>
  <si>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</si>
  <si>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</si>
  <si>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</si>
  <si>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</si>
  <si>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</si>
  <si>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</si>
  <si>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</si>
  <si>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</si>
  <si>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</si>
  <si>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</si>
  <si>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</si>
  <si>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</si>
  <si>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</si>
  <si>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</si>
  <si>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</si>
  <si>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</si>
  <si>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</si>
  <si>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</si>
  <si>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</si>
  <si>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</si>
  <si>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</si>
  <si>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</si>
  <si>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</si>
  <si>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</si>
  <si>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</si>
  <si>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</si>
  <si>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</si>
  <si>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</si>
  <si>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</si>
  <si>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</si>
  <si>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</si>
  <si>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</si>
  <si>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</si>
  <si>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</si>
  <si>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</si>
  <si>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</si>
  <si>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</si>
  <si>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</si>
  <si>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</si>
  <si>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</si>
  <si>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</si>
  <si>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</si>
  <si>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</si>
  <si>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</si>
  <si>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</si>
  <si>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</si>
  <si>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</si>
  <si>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</si>
  <si>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</si>
  <si>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</si>
  <si>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</si>
  <si>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</si>
  <si>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</si>
  <si>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</si>
  <si>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</si>
  <si>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</si>
  <si>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</si>
  <si>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</si>
  <si>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</si>
  <si>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</si>
  <si>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</si>
  <si>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</si>
  <si>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</si>
  <si>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</si>
  <si>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</si>
  <si>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</si>
  <si>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</si>
  <si>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</si>
  <si>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</si>
  <si>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</si>
  <si>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</si>
  <si>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</si>
  <si>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</si>
  <si>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</si>
  <si>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</si>
  <si>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</si>
  <si>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</si>
  <si>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</si>
  <si>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</si>
  <si>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</si>
  <si>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</si>
  <si>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</si>
  <si>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</si>
  <si>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</si>
  <si>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</si>
  <si>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</si>
  <si>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</si>
  <si>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</si>
  <si>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</si>
  <si>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</si>
  <si>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</si>
  <si>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</si>
  <si>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</si>
  <si>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</si>
  <si>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</si>
  <si>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</si>
  <si>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</si>
  <si>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</si>
  <si>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</si>
  <si>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</si>
  <si>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</si>
  <si>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</si>
  <si>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</si>
  <si>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</si>
  <si>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</si>
  <si>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</si>
  <si>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</si>
  <si>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</si>
  <si>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</si>
  <si>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</si>
  <si>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</si>
  <si>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</si>
  <si>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</si>
  <si>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</si>
  <si>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</si>
  <si>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</si>
  <si>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</si>
  <si>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</si>
  <si>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</si>
  <si>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</si>
  <si>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</si>
  <si>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</si>
  <si>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</si>
  <si>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</si>
  <si>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</si>
  <si>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</si>
  <si>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</si>
  <si>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</si>
  <si>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</si>
  <si>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</si>
  <si>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</si>
  <si>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</si>
  <si>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</si>
  <si>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</si>
  <si>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</si>
  <si>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</si>
  <si>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</si>
  <si>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</si>
  <si>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</si>
  <si>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</si>
  <si>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</si>
  <si>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</si>
  <si>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</si>
  <si>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</si>
  <si>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</si>
  <si>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</si>
  <si>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</si>
  <si>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</si>
  <si>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</si>
  <si>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</si>
  <si>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</si>
  <si>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</si>
  <si>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</si>
  <si>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</si>
  <si>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</si>
  <si>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</si>
  <si>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</si>
  <si>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</si>
  <si>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</si>
  <si>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</si>
  <si>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</si>
  <si>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</si>
  <si>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</si>
  <si>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</si>
  <si>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</si>
  <si>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</si>
  <si>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</si>
  <si>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</si>
  <si>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</si>
  <si>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</si>
  <si>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</si>
  <si>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</si>
  <si>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</si>
  <si>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</si>
  <si>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</si>
  <si>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</si>
  <si>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</si>
  <si>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</si>
  <si>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</si>
  <si>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</si>
  <si>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</si>
  <si>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</si>
  <si>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</si>
  <si>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</si>
  <si>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</si>
  <si>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</si>
  <si>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</si>
  <si>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</si>
  <si>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</si>
  <si>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</si>
  <si>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</si>
  <si>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</si>
  <si>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</si>
  <si>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</si>
  <si>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</si>
  <si>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</si>
  <si>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</si>
  <si>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</si>
  <si>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</si>
  <si>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</si>
  <si>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</si>
  <si>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</si>
  <si>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</si>
  <si>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</si>
  <si>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</si>
  <si>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</si>
  <si>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</si>
  <si>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</si>
  <si>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</si>
  <si>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</si>
  <si>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</si>
  <si>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</si>
  <si>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</si>
  <si>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</si>
  <si>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</si>
  <si>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</si>
  <si>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</si>
  <si>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</si>
  <si>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</si>
  <si>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</si>
  <si>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</si>
  <si>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</si>
  <si>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</si>
  <si>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</si>
  <si>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</si>
  <si>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</si>
  <si>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</si>
  <si>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</si>
  <si>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</si>
  <si>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</si>
  <si>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</si>
  <si>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</si>
  <si>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</si>
  <si>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</si>
  <si>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</si>
  <si>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</si>
  <si>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</si>
  <si>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</si>
  <si>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</si>
  <si>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</si>
  <si>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</si>
  <si>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</si>
  <si>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</si>
  <si>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</si>
  <si>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</si>
  <si>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</si>
  <si>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</si>
  <si>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</si>
  <si>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</si>
  <si>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</si>
  <si>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</si>
  <si>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</si>
  <si>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</si>
  <si>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</si>
  <si>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</si>
  <si>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</si>
  <si>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</si>
  <si>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</si>
  <si>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</si>
  <si>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</si>
  <si>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</si>
  <si>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</si>
  <si>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</si>
  <si>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</si>
  <si>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</si>
  <si>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</si>
  <si>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</si>
  <si>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</si>
  <si>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</si>
  <si>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</si>
  <si>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</si>
  <si>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</si>
  <si>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</si>
  <si>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</si>
  <si>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</si>
  <si>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</si>
  <si>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</si>
  <si>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</si>
  <si>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</si>
  <si>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</si>
  <si>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</si>
  <si>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</si>
  <si>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</si>
  <si>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</si>
  <si>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</si>
  <si>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</si>
  <si>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</si>
  <si>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</si>
  <si>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</si>
  <si>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</si>
  <si>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</si>
  <si>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</si>
  <si>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</si>
  <si>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</si>
  <si>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</si>
  <si>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</si>
  <si>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</si>
  <si>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</si>
  <si>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</si>
  <si>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</si>
  <si>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</si>
  <si>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</si>
  <si>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</si>
  <si>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</si>
  <si>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</si>
  <si>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</si>
  <si>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</si>
  <si>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</si>
  <si>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</si>
  <si>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</si>
  <si>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</si>
  <si>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</si>
  <si>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</si>
  <si>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</si>
  <si>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</si>
  <si>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</si>
  <si>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</si>
  <si>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</si>
  <si>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</si>
  <si>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</si>
  <si>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</si>
  <si>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</si>
  <si>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</si>
  <si>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</si>
  <si>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</si>
  <si>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</si>
  <si>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</si>
  <si>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</si>
  <si>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</si>
  <si>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</si>
  <si>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</si>
  <si>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</si>
  <si>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</si>
  <si>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</si>
  <si>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</si>
  <si>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</si>
  <si>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</si>
  <si>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</si>
  <si>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</si>
  <si>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</si>
  <si>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</si>
  <si>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</si>
  <si>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</si>
  <si>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</si>
  <si>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</si>
  <si>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</si>
  <si>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</si>
  <si>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</si>
  <si>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</si>
  <si>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</si>
  <si>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</si>
  <si>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</si>
  <si>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</si>
  <si>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</si>
  <si>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</si>
  <si>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</si>
  <si>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</si>
  <si>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</si>
  <si>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</si>
  <si>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</si>
  <si>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</si>
  <si>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</si>
  <si>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</si>
  <si>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</si>
  <si>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</si>
  <si>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</si>
  <si>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</si>
  <si>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</si>
  <si>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</si>
  <si>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</si>
  <si>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</si>
  <si>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</si>
  <si>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</si>
  <si>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</si>
  <si>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</si>
  <si>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</si>
  <si>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</si>
  <si>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</si>
  <si>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</si>
  <si>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</si>
  <si>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</si>
  <si>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</si>
  <si>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</si>
  <si>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</si>
  <si>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</si>
  <si>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</si>
  <si>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</si>
  <si>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</si>
  <si>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</si>
  <si>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</si>
  <si>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</si>
  <si>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</si>
  <si>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</si>
  <si>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</si>
  <si>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</si>
  <si>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</si>
  <si>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</si>
  <si>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</si>
  <si>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</si>
  <si>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</si>
  <si>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</si>
  <si>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</si>
  <si>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</si>
  <si>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</si>
  <si>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</si>
  <si>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</si>
  <si>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</si>
  <si>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</si>
  <si>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</si>
  <si>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</si>
  <si>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</si>
  <si>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</si>
  <si>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</si>
  <si>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</si>
  <si>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</si>
  <si>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</si>
  <si>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</si>
  <si>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</si>
  <si>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</si>
  <si>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</si>
  <si>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</si>
  <si>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</si>
  <si>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</si>
  <si>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</si>
  <si>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</si>
  <si>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</si>
  <si>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</si>
  <si>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</si>
  <si>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</si>
  <si>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</si>
  <si>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</si>
  <si>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</si>
  <si>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</si>
  <si>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</si>
  <si>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</si>
  <si>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</si>
  <si>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</si>
  <si>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</si>
  <si>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</si>
  <si>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</si>
  <si>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</si>
  <si>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</si>
  <si>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</si>
  <si>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</si>
  <si>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</si>
  <si>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</si>
  <si>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</si>
  <si>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</si>
  <si>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</si>
  <si>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</si>
  <si>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</si>
  <si>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</si>
  <si>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</si>
  <si>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</si>
  <si>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</si>
  <si>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</si>
  <si>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</si>
  <si>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</si>
  <si>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</si>
  <si>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</si>
  <si>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</si>
  <si>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</si>
  <si>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</si>
  <si>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</si>
  <si>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</si>
  <si>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</si>
  <si>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</si>
  <si>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</si>
  <si>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</si>
  <si>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</si>
  <si>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</si>
  <si>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</si>
  <si>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</si>
  <si>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</si>
  <si>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</si>
  <si>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</si>
  <si>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</si>
  <si>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</si>
  <si>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</si>
  <si>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</si>
  <si>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</si>
  <si>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</si>
  <si>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</si>
  <si>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</si>
  <si>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</si>
  <si>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</si>
  <si>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</si>
  <si>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</si>
  <si>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</si>
  <si>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</si>
  <si>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</si>
  <si>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</si>
  <si>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</si>
  <si>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</si>
  <si>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</si>
  <si>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</si>
  <si>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</si>
  <si>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</si>
  <si>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</si>
  <si>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</si>
  <si>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</si>
  <si>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</si>
  <si>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</si>
  <si>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</si>
  <si>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</si>
  <si>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</si>
  <si>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</si>
  <si>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</si>
  <si>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</si>
  <si>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</si>
  <si>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</si>
  <si>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</si>
  <si>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</si>
  <si>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</si>
  <si>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</si>
  <si>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</si>
  <si>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</si>
  <si>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</si>
  <si>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</si>
  <si>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</si>
  <si>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</si>
  <si>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</si>
  <si>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</si>
  <si>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</si>
  <si>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</si>
  <si>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</si>
  <si>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</si>
  <si>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</si>
  <si>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</si>
  <si>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</si>
  <si>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</si>
  <si>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</si>
  <si>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</si>
  <si>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</si>
  <si>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</si>
  <si>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</si>
  <si>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</si>
  <si>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</si>
  <si>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</si>
  <si>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</si>
  <si>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</si>
  <si>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</si>
  <si>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</si>
  <si>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</si>
  <si>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</si>
  <si>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</si>
  <si>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</si>
  <si>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</si>
  <si>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</si>
  <si>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</si>
  <si>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</si>
  <si>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</si>
  <si>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</si>
  <si>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</si>
  <si>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</si>
  <si>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</si>
  <si>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</si>
  <si>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</si>
  <si>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</si>
  <si>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</si>
  <si>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</si>
  <si>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</si>
  <si>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</si>
  <si>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</si>
  <si>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</si>
  <si>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</si>
  <si>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</si>
  <si>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</si>
  <si>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</si>
  <si>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</si>
  <si>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</si>
  <si>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</si>
  <si>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</si>
  <si>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</si>
  <si>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</si>
  <si>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</si>
  <si>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</si>
  <si>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</si>
  <si>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</si>
  <si>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</si>
  <si>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</si>
  <si>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</si>
  <si>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</si>
  <si>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</si>
  <si>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</si>
  <si>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</si>
  <si>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</si>
  <si>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</si>
  <si>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</si>
  <si>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</si>
  <si>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</si>
  <si>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</si>
  <si>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</si>
  <si>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</si>
  <si>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</si>
  <si>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</si>
  <si>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</si>
  <si>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</si>
  <si>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</si>
  <si>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</si>
  <si>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</si>
  <si>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</si>
  <si>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</si>
  <si>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</si>
  <si>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</si>
  <si>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</si>
  <si>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</si>
  <si>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</si>
  <si>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</si>
  <si>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</si>
  <si>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</si>
  <si>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</si>
  <si>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</si>
  <si>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</si>
  <si>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</si>
  <si>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</si>
  <si>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</si>
  <si>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</si>
  <si>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</si>
  <si>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</si>
  <si>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</si>
  <si>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</si>
  <si>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</si>
  <si>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</si>
  <si>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</si>
  <si>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</si>
  <si>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</si>
  <si>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</si>
  <si>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</si>
  <si>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</si>
  <si>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</si>
  <si>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</si>
  <si>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</si>
  <si>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</si>
  <si>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</si>
  <si>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</si>
  <si>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</si>
  <si>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</si>
  <si>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</si>
  <si>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</si>
  <si>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</si>
  <si>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</si>
  <si>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</si>
  <si>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</si>
  <si>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</si>
  <si>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</si>
  <si>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</si>
  <si>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</si>
  <si>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</si>
  <si>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</si>
  <si>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</si>
  <si>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</si>
  <si>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</si>
  <si>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</si>
  <si>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</si>
  <si>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</si>
  <si>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</si>
  <si>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</si>
  <si>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</si>
  <si>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</si>
  <si>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</si>
  <si>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</si>
  <si>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</si>
  <si>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</si>
  <si>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</si>
  <si>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</si>
  <si>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</si>
  <si>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</si>
  <si>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</si>
  <si>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</si>
  <si>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</si>
  <si>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</si>
  <si>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</si>
  <si>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</si>
  <si>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</si>
  <si>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</si>
  <si>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</si>
  <si>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</si>
  <si>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</si>
  <si>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</si>
  <si>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</si>
  <si>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</si>
  <si>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</si>
  <si>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</si>
  <si>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</si>
  <si>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</si>
  <si>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</si>
  <si>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</si>
  <si>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</si>
  <si>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</si>
  <si>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</si>
  <si>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</si>
  <si>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</si>
  <si>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</si>
  <si>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</si>
  <si>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</si>
  <si>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</si>
  <si>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</si>
  <si>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</si>
  <si>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</si>
  <si>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</si>
  <si>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</si>
  <si>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</si>
  <si>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</si>
  <si>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</si>
  <si>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</si>
  <si>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</si>
  <si>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</si>
  <si>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</si>
  <si>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</si>
  <si>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</si>
  <si>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</si>
  <si>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</si>
  <si>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</si>
  <si>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</si>
  <si>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</si>
  <si>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</si>
  <si>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</si>
  <si>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</si>
  <si>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</si>
  <si>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</si>
  <si>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</si>
  <si>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</si>
  <si>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</si>
  <si>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</si>
  <si>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</si>
  <si>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</si>
  <si>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</si>
  <si>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</si>
  <si>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</si>
  <si>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</si>
  <si>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</si>
  <si>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</si>
  <si>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</si>
  <si>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</si>
  <si>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</si>
  <si>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</si>
  <si>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</si>
  <si>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</si>
  <si>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</si>
  <si>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</si>
  <si>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</si>
  <si>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</si>
  <si>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</si>
  <si>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</si>
  <si>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</si>
  <si>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</si>
  <si>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</si>
  <si>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</si>
  <si>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</si>
  <si>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</si>
  <si>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</si>
  <si>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</si>
  <si>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</si>
  <si>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</si>
  <si>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</si>
  <si>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</si>
  <si>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</si>
  <si>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</si>
  <si>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</si>
  <si>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</si>
  <si>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</si>
  <si>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</si>
  <si>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</si>
  <si>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</si>
  <si>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</si>
  <si>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</si>
  <si>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</si>
  <si>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</si>
  <si>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</si>
  <si>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</si>
  <si>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</si>
  <si>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</si>
  <si>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</si>
  <si>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</si>
  <si>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</si>
  <si>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</si>
  <si>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</si>
  <si>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</si>
  <si>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</si>
  <si>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</si>
  <si>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</si>
  <si>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</si>
  <si>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</si>
  <si>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</si>
  <si>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</si>
  <si>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</si>
  <si>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</si>
  <si>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</si>
  <si>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</si>
  <si>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</si>
  <si>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</si>
  <si>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</si>
  <si>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</si>
  <si>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</si>
  <si>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</si>
  <si>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</si>
  <si>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</si>
  <si>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</si>
  <si>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</si>
  <si>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</si>
  <si>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</si>
  <si>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</si>
  <si>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</si>
  <si>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</si>
  <si>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</si>
  <si>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</si>
  <si>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</si>
  <si>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</si>
  <si>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</si>
  <si>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</si>
  <si>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</si>
  <si>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</si>
  <si>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</si>
  <si>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</si>
  <si>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</si>
  <si>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</si>
  <si>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</si>
  <si>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</si>
  <si>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</si>
  <si>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</si>
  <si>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</si>
  <si>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</si>
  <si>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</si>
  <si>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</si>
  <si>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</si>
  <si>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</si>
  <si>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</si>
  <si>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</si>
  <si>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</si>
  <si>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</si>
  <si>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</si>
  <si>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</si>
  <si>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</si>
  <si>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</si>
  <si>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</si>
  <si>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</si>
  <si>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</si>
  <si>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</si>
  <si>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</si>
  <si>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</si>
  <si>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</si>
  <si>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</si>
  <si>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</si>
  <si>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</si>
  <si>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</si>
  <si>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</si>
  <si>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</si>
  <si>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</si>
  <si>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</si>
  <si>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</si>
  <si>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</si>
  <si>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</si>
  <si>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</si>
  <si>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</si>
  <si>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</si>
  <si>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</si>
  <si>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</si>
  <si>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</si>
  <si>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</si>
  <si>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</si>
  <si>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</si>
  <si>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</si>
  <si>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</si>
  <si>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</si>
  <si>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</si>
  <si>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</si>
  <si>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</si>
  <si>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</si>
  <si>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</si>
  <si>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</si>
  <si>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</si>
  <si>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</si>
  <si>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</si>
  <si>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</si>
  <si>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</si>
  <si>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</si>
  <si>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</si>
  <si>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</si>
  <si>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</si>
  <si>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</si>
  <si>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</si>
  <si>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</si>
  <si>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</si>
  <si>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</si>
  <si>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</si>
  <si>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</si>
  <si>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</si>
  <si>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</si>
  <si>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</si>
  <si>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</si>
  <si>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</si>
  <si>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</si>
  <si>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</si>
  <si>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</si>
  <si>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</si>
  <si>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</si>
  <si>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</si>
  <si>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</si>
  <si>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</si>
  <si>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</si>
  <si>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</si>
  <si>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</si>
  <si>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</si>
  <si>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</si>
  <si>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</si>
  <si>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</si>
  <si>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</si>
  <si>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</si>
  <si>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</si>
  <si>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</si>
  <si>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</si>
  <si>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</si>
  <si>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</si>
  <si>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</si>
  <si>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</si>
  <si>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</si>
  <si>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</si>
  <si>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</si>
  <si>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</si>
  <si>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</si>
  <si>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</si>
  <si>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</si>
  <si>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</si>
  <si>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</si>
  <si>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</si>
  <si>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</si>
  <si>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</si>
  <si>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</si>
  <si>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</si>
  <si>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</si>
  <si>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</si>
  <si>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</si>
  <si>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</si>
  <si>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</si>
  <si>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</si>
  <si>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</si>
  <si>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</si>
  <si>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</si>
  <si>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</si>
  <si>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</si>
  <si>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</si>
  <si>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</si>
  <si>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</si>
  <si>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</si>
  <si>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</si>
  <si>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</si>
  <si>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</si>
  <si>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</si>
  <si>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</si>
  <si>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</si>
  <si>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</si>
  <si>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</si>
  <si>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</si>
  <si>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</si>
  <si>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</si>
  <si>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</si>
  <si>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</si>
  <si>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</si>
  <si>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</si>
  <si>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</si>
  <si>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</si>
  <si>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</si>
  <si>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</si>
  <si>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</si>
  <si>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</si>
  <si>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</si>
  <si>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</si>
  <si>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</si>
  <si>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</si>
  <si>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</si>
  <si>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</si>
  <si>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</si>
  <si>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</si>
  <si>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</si>
  <si>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</si>
  <si>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</si>
  <si>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</si>
  <si>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</si>
  <si>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</si>
  <si>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</si>
  <si>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</si>
  <si>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</si>
  <si>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</si>
  <si>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</si>
  <si>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</si>
  <si>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</si>
  <si>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</si>
  <si>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</si>
  <si>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</si>
  <si>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</si>
  <si>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</si>
  <si>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</si>
  <si>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</si>
  <si>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</si>
  <si>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</si>
  <si>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</si>
  <si>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</si>
  <si>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</si>
  <si>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</si>
  <si>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</si>
  <si>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</si>
  <si>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</si>
  <si>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</si>
  <si>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</si>
  <si>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</si>
  <si>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</si>
  <si>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</si>
  <si>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</si>
  <si>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</si>
  <si>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</si>
  <si>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</si>
  <si>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</si>
  <si>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</si>
  <si>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</si>
  <si>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</si>
  <si>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</si>
  <si>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</si>
  <si>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</si>
  <si>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</si>
  <si>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</si>
  <si>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</si>
  <si>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</si>
  <si>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</si>
  <si>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</si>
  <si>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</si>
  <si>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</si>
  <si>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</si>
  <si>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</si>
  <si>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</si>
  <si>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</si>
  <si>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</si>
  <si>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</si>
  <si>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</si>
  <si>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</si>
  <si>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</si>
  <si>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</si>
  <si>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</si>
  <si>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</si>
  <si>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</si>
  <si>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</si>
  <si>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</si>
  <si>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</si>
  <si>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</si>
  <si>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</si>
  <si>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</si>
  <si>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</si>
  <si>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</si>
  <si>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</si>
  <si>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</si>
  <si>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</si>
  <si>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</si>
  <si>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</si>
  <si>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</si>
  <si>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</si>
  <si>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</si>
  <si>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</si>
  <si>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</si>
  <si>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</si>
  <si>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</si>
  <si>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</si>
  <si>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</si>
  <si>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</si>
  <si>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</si>
  <si>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</si>
  <si>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</si>
  <si>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</si>
  <si>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</si>
  <si>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</si>
  <si>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</si>
  <si>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</si>
  <si>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</si>
  <si>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</si>
  <si>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</si>
  <si>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</si>
  <si>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</si>
  <si>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</si>
  <si>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</si>
  <si>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</si>
  <si>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</si>
  <si>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</si>
  <si>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</si>
  <si>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</si>
  <si>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</si>
  <si>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</si>
  <si>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</si>
  <si>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</si>
  <si>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</si>
  <si>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</si>
  <si>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</si>
  <si>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</si>
  <si>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</si>
  <si>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</si>
  <si>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</si>
  <si>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</si>
  <si>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</si>
  <si>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</si>
  <si>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</si>
  <si>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</si>
  <si>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</si>
  <si>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</si>
  <si>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</si>
  <si>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</si>
  <si>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</si>
  <si>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</si>
  <si>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</si>
  <si>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</si>
  <si>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</si>
  <si>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</si>
  <si>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</si>
  <si>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</si>
  <si>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</si>
  <si>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</si>
  <si>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</si>
  <si>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</si>
  <si>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</si>
  <si>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</si>
  <si>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</si>
  <si>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</si>
  <si>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</si>
  <si>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</si>
  <si>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</si>
  <si>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</si>
  <si>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</si>
  <si>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</si>
  <si>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</si>
  <si>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</si>
  <si>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</si>
  <si>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</si>
  <si>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</si>
  <si>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</si>
  <si>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</si>
  <si>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</si>
  <si>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</si>
  <si>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</si>
  <si>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</si>
  <si>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</si>
  <si>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</si>
  <si>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</si>
  <si>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</si>
  <si>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</si>
  <si>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</si>
  <si>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</si>
  <si>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</si>
  <si>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</si>
  <si>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</si>
  <si>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</si>
  <si>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</si>
  <si>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</si>
  <si>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</si>
  <si>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</si>
  <si>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</si>
  <si>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</si>
  <si>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</si>
  <si>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</si>
  <si>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</si>
  <si>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</si>
  <si>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</si>
  <si>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</si>
  <si>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</si>
  <si>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</si>
  <si>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</si>
  <si>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</si>
  <si>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</si>
  <si>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</si>
  <si>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</si>
  <si>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</si>
  <si>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</si>
  <si>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</si>
  <si>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</si>
  <si>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</si>
  <si>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</si>
  <si>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</si>
  <si>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</si>
  <si>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</si>
  <si>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</si>
  <si>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</si>
  <si>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</si>
  <si>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</si>
  <si>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</si>
  <si>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</si>
  <si>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</si>
  <si>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</si>
  <si>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</si>
  <si>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</si>
  <si>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</si>
  <si>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</si>
  <si>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</si>
  <si>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</si>
  <si>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</si>
  <si>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</si>
  <si>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</si>
  <si>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</si>
  <si>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</si>
  <si>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</si>
  <si>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</si>
  <si>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</si>
  <si>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</si>
  <si>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</si>
  <si>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</si>
  <si>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</si>
  <si>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</si>
  <si>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</si>
  <si>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</si>
  <si>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</si>
  <si>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</si>
  <si>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</si>
  <si>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</si>
  <si>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</si>
  <si>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</si>
  <si>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</si>
  <si>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</si>
  <si>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</si>
  <si>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</si>
  <si>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</si>
  <si>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</si>
  <si>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</si>
  <si>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</si>
  <si>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</si>
  <si>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</si>
  <si>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</si>
  <si>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</si>
  <si>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</si>
  <si>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</si>
  <si>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</si>
  <si>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</si>
  <si>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</si>
  <si>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</si>
  <si>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</si>
  <si>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</si>
  <si>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</si>
  <si>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</si>
  <si>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</si>
  <si>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</si>
  <si>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</si>
  <si>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</si>
  <si>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</si>
  <si>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</si>
  <si>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</si>
  <si>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</si>
  <si>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</si>
  <si>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</si>
  <si>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</si>
  <si>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</si>
  <si>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</si>
  <si>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</si>
  <si>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</si>
  <si>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</si>
  <si>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</si>
  <si>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</si>
  <si>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</si>
  <si>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</si>
  <si>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</si>
  <si>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</si>
  <si>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</si>
  <si>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</si>
  <si>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</si>
  <si>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</si>
  <si>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</si>
  <si>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</si>
  <si>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</si>
  <si>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</si>
  <si>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</si>
  <si>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</si>
  <si>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</si>
  <si>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</si>
  <si>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</si>
  <si>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</si>
  <si>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</si>
  <si>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</si>
  <si>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</si>
  <si>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</si>
  <si>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</si>
  <si>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</si>
  <si>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</si>
  <si>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</si>
  <si>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</si>
  <si>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</si>
  <si>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</si>
  <si>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</si>
  <si>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</si>
  <si>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</si>
  <si>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</si>
  <si>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</si>
  <si>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</si>
  <si>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</si>
  <si>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</si>
  <si>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</si>
  <si>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</si>
  <si>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</si>
  <si>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</si>
  <si>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</si>
  <si>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</si>
  <si>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</si>
  <si>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</si>
  <si>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</si>
  <si>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</si>
  <si>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</si>
  <si>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</si>
  <si>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</si>
  <si>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</si>
  <si>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</si>
  <si>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</si>
  <si>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</si>
  <si>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</si>
  <si>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</si>
  <si>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</si>
  <si>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</si>
  <si>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</si>
  <si>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</si>
  <si>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</si>
  <si>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</si>
  <si>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</si>
  <si>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</si>
  <si>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</si>
  <si>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</si>
  <si>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</si>
  <si>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</si>
  <si>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</si>
  <si>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</si>
  <si>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</si>
  <si>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</si>
  <si>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</si>
  <si>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</si>
  <si>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</si>
  <si>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</si>
  <si>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</si>
  <si>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</si>
  <si>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</si>
  <si>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</si>
  <si>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</si>
  <si>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</si>
  <si>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</si>
  <si>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</si>
  <si>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</si>
  <si>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</si>
  <si>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</si>
  <si>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</si>
  <si>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</si>
  <si>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</si>
  <si>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</si>
  <si>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</si>
  <si>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</si>
  <si>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</si>
  <si>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</si>
  <si>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</si>
  <si>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</si>
  <si>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</si>
  <si>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</si>
  <si>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</si>
  <si>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</si>
  <si>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</si>
  <si>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</si>
  <si>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</si>
  <si>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</si>
  <si>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</si>
  <si>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</si>
  <si>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</si>
  <si>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</si>
  <si>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</si>
  <si>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</si>
  <si>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</si>
  <si>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</si>
  <si>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</si>
  <si>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</si>
  <si>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</si>
  <si>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</si>
  <si>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</si>
  <si>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</si>
  <si>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</si>
  <si>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</si>
  <si>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</si>
  <si>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</si>
  <si>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</si>
  <si>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</si>
  <si>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</si>
  <si>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</si>
  <si>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</si>
  <si>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</si>
  <si>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</si>
  <si>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</si>
  <si>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</si>
  <si>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</si>
  <si>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</si>
  <si>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</si>
  <si>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</si>
  <si>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</si>
  <si>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</si>
  <si>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</si>
  <si>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</si>
  <si>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</si>
  <si>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</si>
  <si>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</si>
  <si>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</si>
  <si>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</si>
  <si>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</si>
  <si>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</si>
  <si>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</si>
  <si>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</si>
  <si>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</si>
  <si>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</si>
  <si>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</si>
  <si>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</si>
  <si>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</si>
  <si>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</si>
  <si>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</si>
  <si>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</si>
  <si>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</si>
  <si>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</si>
  <si>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</si>
  <si>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</si>
  <si>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</si>
  <si>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</si>
  <si>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</si>
  <si>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</si>
  <si>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</si>
  <si>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</si>
  <si>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</si>
  <si>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</si>
  <si>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</si>
  <si>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</si>
  <si>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</si>
  <si>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</si>
  <si>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</si>
  <si>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</si>
  <si>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</si>
  <si>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</si>
  <si>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</si>
  <si>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</si>
  <si>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</si>
  <si>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</si>
  <si>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</si>
  <si>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</si>
  <si>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</si>
  <si>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</si>
  <si>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</si>
  <si>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</si>
  <si>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</si>
  <si>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</si>
  <si>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</si>
  <si>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</si>
  <si>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</si>
  <si>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</si>
  <si>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</si>
  <si>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</si>
  <si>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</si>
  <si>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</si>
  <si>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</si>
  <si>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</si>
  <si>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</si>
  <si>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</si>
  <si>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</si>
  <si>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</si>
  <si>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</si>
  <si>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</si>
  <si>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</si>
  <si>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</si>
  <si>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</si>
  <si>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</si>
  <si>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</si>
  <si>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</si>
  <si>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</si>
  <si>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</si>
  <si>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</si>
  <si>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</si>
  <si>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</si>
  <si>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</si>
  <si>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</si>
  <si>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</si>
  <si>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</si>
  <si>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</si>
  <si>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</si>
  <si>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</si>
  <si>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</si>
  <si>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</si>
  <si>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</si>
  <si>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</si>
  <si>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</si>
  <si>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</si>
  <si>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</si>
  <si>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</si>
  <si>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</si>
  <si>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</si>
  <si>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</si>
  <si>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</si>
  <si>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</si>
  <si>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</si>
  <si>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</si>
  <si>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</si>
  <si>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</si>
  <si>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</si>
  <si>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</si>
  <si>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</si>
  <si>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</si>
  <si>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</si>
  <si>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</si>
  <si>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</si>
  <si>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</si>
  <si>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</si>
  <si>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</si>
  <si>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</si>
  <si>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</si>
  <si>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</si>
  <si>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</si>
  <si>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</si>
  <si>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</si>
  <si>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</si>
  <si>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</si>
  <si>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</si>
  <si>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</si>
  <si>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</si>
  <si>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</si>
  <si>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</si>
  <si>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</si>
  <si>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</si>
  <si>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</si>
  <si>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</si>
  <si>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</si>
  <si>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</si>
  <si>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</si>
  <si>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</si>
  <si>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</si>
  <si>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</si>
  <si>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</si>
  <si>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</si>
  <si>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</si>
  <si>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</si>
  <si>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</si>
  <si>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</si>
  <si>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</si>
  <si>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</si>
  <si>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</si>
  <si>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</si>
  <si>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</si>
  <si>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</si>
  <si>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</si>
  <si>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</si>
  <si>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</si>
  <si>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</si>
  <si>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</si>
  <si>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</si>
  <si>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</si>
  <si>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</si>
  <si>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</si>
  <si>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</si>
  <si>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</si>
  <si>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</si>
  <si>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</si>
  <si>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</si>
  <si>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</si>
  <si>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</si>
  <si>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</si>
  <si>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</si>
  <si>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</si>
  <si>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</si>
  <si>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</si>
  <si>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</si>
  <si>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</si>
  <si>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</si>
  <si>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</si>
  <si>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</si>
  <si>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</si>
  <si>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</si>
  <si>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</si>
  <si>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</si>
  <si>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</si>
  <si>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</si>
  <si>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</si>
  <si>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</si>
  <si>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</si>
  <si>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</si>
  <si>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</si>
  <si>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</si>
  <si>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</si>
  <si>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</si>
  <si>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</si>
  <si>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</si>
  <si>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</si>
  <si>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</si>
  <si>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</si>
  <si>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</si>
  <si>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</si>
  <si>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</si>
  <si>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</si>
  <si>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</si>
  <si>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</si>
  <si>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</si>
  <si>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</si>
  <si>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</si>
  <si>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</si>
  <si>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</si>
  <si>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</si>
  <si>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</si>
  <si>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</si>
  <si>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</si>
  <si>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</si>
  <si>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</si>
  <si>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</si>
  <si>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</si>
  <si>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</si>
  <si>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</si>
  <si>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</si>
  <si>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</si>
  <si>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</si>
  <si>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</si>
  <si>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</si>
  <si>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</si>
  <si>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</si>
  <si>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</si>
  <si>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</si>
  <si>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</si>
  <si>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</si>
  <si>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</si>
  <si>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</si>
  <si>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</si>
  <si>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</si>
  <si>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</si>
  <si>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</si>
  <si>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</si>
  <si>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</si>
  <si>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</si>
  <si>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</si>
  <si>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</si>
  <si>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</si>
  <si>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</si>
  <si>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</si>
  <si>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</si>
  <si>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</si>
  <si>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</si>
  <si>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</si>
  <si>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</si>
  <si>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</si>
  <si>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</si>
  <si>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</si>
  <si>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</si>
  <si>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</si>
  <si>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</si>
  <si>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</si>
  <si>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</si>
  <si>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</si>
  <si>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</si>
  <si>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</si>
  <si>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</si>
  <si>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</si>
  <si>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</si>
  <si>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</si>
  <si>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</si>
  <si>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</si>
  <si>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</si>
  <si>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</si>
  <si>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</si>
  <si>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</si>
  <si>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</si>
  <si>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</si>
  <si>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</si>
  <si>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</si>
  <si>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</si>
  <si>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</si>
  <si>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</si>
  <si>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</si>
  <si>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</si>
  <si>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</si>
  <si>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</si>
  <si>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</si>
  <si>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</si>
  <si>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</si>
  <si>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</si>
  <si>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</si>
  <si>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</si>
  <si>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</si>
  <si>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</si>
  <si>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</si>
  <si>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</si>
  <si>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</si>
  <si>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</si>
  <si>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</si>
  <si>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</si>
  <si>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</si>
  <si>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</si>
  <si>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</si>
  <si>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</si>
  <si>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</si>
  <si>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</si>
  <si>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</si>
  <si>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</si>
  <si>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</si>
  <si>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</si>
  <si>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</si>
  <si>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</si>
  <si>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</si>
  <si>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</si>
  <si>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</si>
  <si>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</si>
  <si>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</si>
  <si>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</si>
  <si>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</si>
  <si>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</si>
  <si>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</si>
  <si>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</si>
  <si>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</si>
  <si>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</si>
  <si>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</si>
  <si>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</si>
  <si>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</si>
  <si>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</si>
  <si>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</si>
  <si>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</si>
  <si>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</si>
  <si>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</si>
  <si>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</si>
  <si>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</si>
  <si>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</si>
  <si>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</si>
  <si>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</si>
  <si>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</si>
  <si>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</si>
  <si>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</si>
  <si>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</si>
  <si>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</si>
  <si>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</si>
  <si>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</si>
  <si>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</si>
  <si>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</si>
  <si>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</si>
  <si>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</si>
  <si>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</si>
  <si>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</si>
  <si>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</si>
  <si>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</si>
  <si>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</si>
  <si>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</si>
  <si>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</si>
  <si>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</si>
  <si>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</si>
  <si>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</si>
  <si>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</si>
  <si>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</si>
  <si>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</si>
  <si>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</si>
  <si>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</si>
  <si>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</si>
  <si>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</si>
  <si>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</si>
  <si>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</si>
  <si>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</si>
  <si>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</si>
  <si>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</si>
  <si>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</si>
  <si>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</si>
  <si>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</si>
  <si>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</si>
  <si>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</si>
  <si>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</si>
  <si>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</si>
  <si>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</si>
  <si>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</si>
  <si>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</si>
  <si>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</si>
  <si>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</si>
  <si>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</si>
  <si>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</si>
  <si>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</si>
  <si>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</si>
  <si>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</si>
  <si>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</si>
  <si>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</si>
  <si>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</si>
  <si>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</si>
  <si>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</si>
  <si>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</si>
  <si>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</si>
  <si>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</si>
  <si>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</si>
  <si>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</si>
  <si>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</si>
  <si>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</si>
  <si>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</si>
  <si>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</si>
  <si>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</si>
  <si>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</si>
  <si>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</si>
  <si>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</si>
  <si>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</si>
  <si>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</si>
  <si>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</si>
  <si>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</si>
  <si>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</si>
  <si>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</si>
  <si>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</si>
  <si>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</si>
  <si>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</si>
  <si>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</si>
  <si>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</si>
  <si>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</si>
  <si>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</si>
  <si>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</si>
  <si>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</si>
  <si>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</si>
  <si>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</si>
  <si>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</si>
  <si>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</si>
  <si>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</si>
  <si>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</si>
  <si>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</si>
  <si>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</si>
  <si>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</si>
  <si>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</si>
  <si>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</si>
  <si>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</si>
  <si>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</si>
  <si>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</si>
  <si>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</si>
  <si>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</si>
  <si>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</si>
  <si>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</si>
  <si>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</si>
  <si>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</si>
  <si>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</si>
  <si>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</si>
  <si>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</si>
  <si>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</si>
  <si>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</si>
  <si>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</si>
  <si>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</si>
  <si>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</si>
  <si>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</si>
  <si>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</si>
  <si>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</si>
  <si>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</si>
  <si>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</si>
  <si>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</si>
  <si>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</si>
  <si>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</si>
  <si>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</si>
  <si>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</si>
  <si>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</si>
  <si>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</si>
  <si>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</si>
  <si>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</si>
  <si>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</si>
  <si>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</si>
  <si>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</si>
  <si>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</si>
  <si>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</si>
  <si>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</si>
  <si>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</si>
  <si>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</si>
  <si>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</si>
  <si>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</si>
  <si>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</si>
  <si>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</si>
  <si>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</si>
  <si>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</si>
  <si>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</si>
  <si>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</si>
  <si>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</si>
  <si>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</si>
  <si>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</si>
  <si>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</si>
  <si>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</si>
  <si>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</si>
  <si>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</si>
  <si>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</si>
  <si>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</si>
  <si>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</si>
  <si>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</si>
  <si>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</si>
  <si>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</si>
  <si>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</si>
  <si>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</si>
  <si>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</si>
  <si>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</si>
  <si>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</si>
  <si>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</si>
  <si>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</si>
  <si>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</si>
  <si>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</si>
  <si>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</si>
  <si>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</si>
  <si>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</si>
  <si>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</si>
  <si>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</si>
  <si>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</si>
  <si>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</si>
  <si>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</si>
  <si>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</si>
  <si>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</si>
  <si>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</si>
  <si>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</si>
  <si>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</si>
  <si>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</si>
  <si>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</si>
  <si>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</si>
  <si>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</si>
  <si>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</si>
  <si>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</si>
  <si>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</si>
  <si>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</si>
  <si>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</si>
  <si>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</si>
  <si>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</si>
  <si>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</si>
  <si>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</si>
  <si>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</si>
  <si>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</si>
  <si>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</si>
  <si>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</si>
  <si>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</si>
  <si>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</si>
  <si>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</si>
  <si>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</si>
  <si>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</si>
  <si>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</si>
  <si>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</si>
  <si>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</si>
  <si>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</si>
  <si>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</si>
  <si>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</si>
  <si>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</si>
  <si>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</si>
  <si>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</si>
  <si>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</si>
  <si>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</si>
  <si>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</si>
  <si>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</si>
  <si>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</si>
  <si>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</si>
  <si>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</si>
  <si>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</si>
  <si>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</si>
  <si>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</si>
  <si>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</si>
  <si>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</si>
  <si>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</si>
  <si>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</si>
  <si>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</si>
  <si>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</si>
  <si>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</si>
  <si>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</si>
  <si>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</si>
  <si>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</si>
  <si>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</si>
  <si>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</si>
  <si>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</si>
  <si>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</si>
  <si>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</si>
  <si>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</si>
  <si>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</si>
  <si>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</si>
  <si>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</si>
  <si>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</si>
  <si>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</si>
  <si>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</si>
  <si>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</si>
  <si>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</si>
  <si>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</si>
  <si>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</si>
  <si>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</si>
  <si>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</si>
  <si>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</si>
  <si>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</si>
  <si>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</si>
  <si>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</si>
  <si>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</si>
  <si>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</si>
  <si>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</si>
  <si>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</si>
  <si>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</si>
  <si>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</si>
  <si>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</si>
  <si>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</si>
  <si>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</si>
  <si>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</si>
  <si>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</si>
  <si>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</si>
  <si>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</si>
  <si>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</si>
  <si>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</si>
  <si>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</si>
  <si>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</si>
  <si>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</si>
  <si>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</si>
  <si>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</si>
  <si>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</si>
  <si>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</si>
  <si>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</si>
  <si>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</si>
  <si>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</si>
  <si>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</si>
  <si>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</si>
  <si>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</si>
  <si>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</si>
  <si>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</si>
  <si>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</si>
  <si>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</si>
  <si>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</si>
  <si>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</si>
  <si>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</si>
  <si>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</si>
  <si>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</si>
  <si>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</si>
  <si>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</si>
  <si>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</si>
  <si>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</si>
  <si>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</si>
  <si>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</si>
  <si>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</si>
  <si>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</si>
  <si>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</si>
  <si>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</si>
  <si>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</si>
  <si>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</si>
  <si>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</si>
  <si>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</si>
  <si>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</si>
  <si>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</si>
  <si>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</si>
  <si>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</si>
  <si>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</si>
  <si>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</si>
  <si>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</si>
  <si>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</si>
  <si>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</si>
  <si>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</si>
  <si>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</si>
  <si>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</si>
  <si>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</si>
  <si>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</si>
  <si>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</si>
  <si>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</si>
  <si>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</si>
  <si>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</si>
  <si>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</si>
  <si>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</si>
  <si>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</si>
  <si>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</si>
  <si>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</si>
  <si>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</si>
  <si>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</si>
  <si>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</si>
  <si>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</si>
  <si>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</si>
  <si>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</si>
  <si>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</si>
  <si>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</si>
  <si>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</si>
  <si>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</si>
  <si>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</si>
  <si>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</si>
  <si>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</si>
  <si>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</si>
  <si>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</si>
  <si>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</si>
  <si>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</si>
  <si>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</si>
  <si>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</si>
  <si>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</si>
  <si>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</si>
  <si>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</si>
  <si>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</si>
  <si>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</si>
  <si>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</si>
  <si>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</si>
  <si>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</si>
  <si>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</si>
  <si>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</si>
  <si>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</si>
  <si>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</si>
  <si>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</si>
  <si>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</si>
  <si>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</si>
  <si>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</si>
  <si>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</si>
  <si>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</si>
  <si>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</si>
  <si>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</si>
  <si>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</si>
  <si>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</si>
  <si>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</si>
  <si>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</si>
  <si>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</si>
  <si>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</si>
  <si>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</si>
  <si>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</si>
  <si>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</si>
  <si>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</si>
  <si>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</si>
  <si>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</si>
  <si>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</si>
  <si>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</si>
  <si>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</si>
  <si>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</si>
  <si>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</si>
  <si>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</si>
  <si>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</si>
  <si>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</si>
  <si>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</si>
  <si>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</si>
  <si>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</si>
  <si>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</si>
  <si>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</si>
  <si>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</si>
  <si>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</si>
  <si>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</si>
  <si>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</si>
  <si>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</si>
  <si>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</si>
  <si>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</si>
  <si>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</si>
  <si>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</si>
  <si>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</si>
  <si>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</si>
  <si>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</si>
  <si>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</si>
  <si>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</si>
  <si>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</si>
  <si>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</si>
  <si>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</si>
  <si>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</si>
  <si>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</si>
  <si>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</si>
  <si>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</si>
  <si>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</si>
  <si>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</si>
  <si>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</si>
  <si>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</si>
  <si>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</si>
  <si>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</si>
  <si>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</si>
  <si>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</si>
  <si>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</si>
  <si>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</si>
  <si>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</si>
  <si>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</si>
  <si>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</si>
  <si>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</si>
  <si>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</si>
  <si>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</si>
  <si>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</si>
  <si>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</si>
  <si>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</si>
  <si>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</si>
  <si>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</si>
  <si>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</si>
  <si>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</si>
  <si>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</si>
  <si>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</si>
  <si>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</si>
  <si>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</si>
  <si>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</si>
  <si>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</si>
  <si>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</si>
  <si>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</si>
  <si>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</si>
  <si>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</si>
  <si>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</si>
  <si>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</si>
  <si>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</si>
  <si>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</si>
  <si>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</si>
  <si>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</si>
  <si>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</si>
  <si>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</si>
  <si>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</si>
  <si>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</si>
  <si>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</si>
  <si>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</si>
  <si>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</si>
  <si>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</si>
  <si>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</si>
  <si>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</si>
  <si>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</si>
  <si>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</si>
  <si>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</si>
  <si>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</si>
  <si>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</si>
  <si>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</si>
  <si>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</si>
  <si>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</si>
  <si>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</si>
  <si>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</si>
  <si>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</si>
  <si>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</si>
  <si>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</si>
  <si>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</si>
  <si>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</si>
  <si>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</si>
  <si>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</si>
  <si>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</si>
  <si>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</si>
  <si>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</si>
  <si>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</si>
  <si>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</si>
  <si>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</si>
  <si>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</si>
  <si>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</si>
  <si>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</si>
  <si>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</si>
  <si>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</si>
  <si>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</si>
  <si>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</si>
  <si>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</si>
  <si>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</si>
  <si>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</si>
  <si>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</si>
  <si>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</si>
  <si>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</si>
  <si>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</si>
  <si>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</si>
  <si>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</si>
  <si>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</si>
  <si>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</si>
  <si>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</si>
  <si>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</si>
  <si>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</si>
  <si>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</si>
  <si>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</si>
  <si>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</si>
  <si>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</si>
  <si>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</si>
  <si>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</si>
  <si>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</si>
  <si>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</si>
  <si>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</si>
  <si>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</si>
  <si>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</si>
  <si>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</si>
  <si>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</si>
  <si>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</si>
  <si>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</si>
  <si>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</si>
  <si>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</si>
  <si>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</si>
  <si>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</si>
  <si>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</si>
  <si>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</si>
  <si>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</si>
  <si>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</si>
  <si>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</si>
  <si>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</si>
  <si>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</si>
  <si>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</si>
  <si>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</si>
  <si>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</si>
  <si>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</si>
  <si>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</si>
  <si>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</si>
  <si>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</si>
  <si>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</si>
  <si>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</si>
  <si>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</si>
  <si>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</si>
  <si>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</si>
  <si>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</si>
  <si>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</si>
  <si>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</si>
  <si>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</si>
  <si>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</si>
  <si>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</si>
  <si>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</si>
  <si>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</si>
  <si>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</si>
  <si>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</si>
  <si>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</si>
  <si>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</si>
  <si>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</si>
  <si>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</si>
  <si>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</si>
  <si>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</si>
  <si>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</si>
  <si>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</si>
  <si>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</si>
  <si>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</si>
  <si>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</si>
  <si>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</si>
  <si>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</si>
  <si>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</si>
  <si>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</si>
  <si>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</si>
  <si>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</si>
  <si>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</si>
  <si>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</si>
  <si>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</si>
  <si>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</si>
  <si>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</si>
  <si>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</si>
  <si>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</si>
  <si>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</si>
  <si>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</si>
  <si>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</si>
  <si>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</si>
  <si>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</si>
  <si>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</si>
  <si>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</si>
  <si>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</si>
  <si>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</si>
  <si>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</si>
  <si>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</si>
  <si>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</si>
  <si>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</si>
  <si>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</si>
  <si>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</si>
  <si>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</si>
  <si>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</si>
  <si>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</si>
  <si>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</si>
  <si>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</si>
  <si>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</si>
  <si>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</si>
  <si>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</si>
  <si>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</si>
  <si>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</si>
  <si>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</si>
  <si>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</si>
  <si>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</si>
  <si>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</si>
  <si>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</si>
  <si>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</si>
  <si>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</si>
  <si>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</si>
  <si>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</si>
  <si>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</si>
  <si>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</si>
  <si>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</si>
  <si>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</si>
  <si>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</si>
  <si>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</si>
  <si>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</si>
  <si>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</si>
  <si>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</si>
  <si>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</si>
  <si>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</si>
  <si>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</si>
  <si>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</si>
  <si>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</si>
  <si>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</si>
  <si>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</si>
  <si>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</si>
  <si>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</si>
  <si>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</si>
  <si>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</si>
  <si>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</si>
  <si>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</si>
  <si>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</si>
  <si>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</si>
  <si>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</si>
  <si>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</si>
  <si>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</si>
  <si>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</si>
  <si>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</si>
  <si>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</si>
  <si>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</si>
  <si>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</si>
  <si>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</si>
  <si>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</si>
  <si>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</si>
  <si>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</si>
  <si>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</si>
  <si>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</si>
  <si>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</si>
  <si>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</si>
  <si>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</si>
  <si>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</si>
  <si>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</si>
  <si>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</si>
  <si>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</si>
  <si>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</si>
  <si>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</si>
  <si>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</si>
  <si>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</si>
  <si>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</si>
  <si>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</si>
  <si>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</si>
  <si>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</si>
  <si>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</si>
  <si>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</si>
  <si>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</si>
  <si>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</si>
  <si>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</si>
  <si>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</si>
  <si>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</si>
  <si>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</si>
  <si>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</si>
  <si>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</si>
  <si>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</si>
  <si>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</si>
  <si>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</si>
  <si>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</si>
  <si>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</si>
  <si>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</si>
  <si>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</si>
  <si>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</si>
  <si>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</si>
  <si>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</si>
  <si>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</si>
  <si>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</si>
  <si>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</si>
  <si>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</si>
  <si>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</si>
  <si>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</si>
  <si>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</si>
  <si>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</si>
  <si>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</si>
  <si>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</si>
  <si>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</si>
  <si>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</si>
  <si>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</si>
  <si>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</si>
  <si>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</si>
  <si>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</si>
  <si>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</si>
  <si>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</si>
  <si>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</si>
  <si>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</si>
  <si>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</si>
  <si>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</si>
  <si>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</si>
  <si>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</si>
  <si>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</si>
  <si>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</si>
  <si>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</si>
  <si>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</si>
  <si>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</si>
  <si>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</si>
  <si>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</si>
  <si>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</si>
  <si>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</si>
  <si>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</si>
  <si>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</si>
  <si>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</si>
  <si>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</si>
  <si>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</si>
  <si>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</si>
  <si>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</si>
  <si>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</si>
  <si>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</si>
  <si>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</si>
  <si>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</si>
  <si>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</si>
  <si>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</si>
  <si>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</si>
  <si>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</si>
  <si>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</si>
  <si>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</si>
  <si>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</si>
  <si>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</si>
  <si>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</si>
  <si>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</si>
  <si>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</si>
  <si>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</si>
  <si>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</si>
  <si>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</si>
  <si>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</si>
  <si>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</si>
  <si>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</si>
  <si>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</si>
  <si>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</si>
  <si>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</si>
  <si>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</si>
  <si>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</si>
  <si>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</si>
  <si>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</si>
  <si>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</si>
  <si>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</si>
  <si>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</si>
  <si>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</si>
  <si>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</si>
  <si>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</si>
  <si>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</si>
  <si>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</si>
  <si>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</si>
  <si>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</si>
  <si>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</si>
  <si>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</si>
  <si>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</si>
  <si>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</si>
  <si>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</si>
  <si>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</si>
  <si>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</si>
  <si>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</si>
  <si>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</si>
  <si>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</si>
  <si>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</si>
  <si>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</si>
  <si>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</si>
  <si>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</si>
  <si>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</si>
  <si>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</si>
  <si>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</si>
  <si>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</si>
  <si>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</si>
  <si>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</si>
  <si>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</si>
  <si>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</si>
  <si>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</si>
  <si>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</si>
  <si>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</si>
  <si>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</si>
  <si>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</si>
  <si>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</si>
  <si>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</si>
  <si>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</si>
  <si>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</si>
  <si>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</si>
  <si>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</si>
  <si>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</si>
  <si>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</si>
  <si>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</si>
  <si>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</si>
  <si>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</si>
  <si>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</si>
  <si>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</si>
  <si>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</si>
  <si>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</si>
  <si>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</si>
  <si>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</si>
  <si>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</si>
  <si>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</si>
  <si>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</si>
  <si>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</si>
  <si>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</si>
  <si>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</si>
  <si>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</si>
  <si>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</si>
  <si>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</si>
  <si>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</si>
  <si>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</si>
  <si>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</si>
  <si>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</si>
  <si>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</si>
  <si>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</si>
  <si>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</si>
  <si>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</si>
  <si>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</si>
  <si>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</si>
  <si>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</si>
  <si>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</si>
  <si>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</si>
  <si>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</si>
  <si>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</si>
  <si>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</si>
  <si>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</si>
  <si>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</si>
  <si>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</si>
  <si>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</si>
  <si>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</si>
  <si>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</si>
  <si>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</si>
  <si>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</si>
  <si>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</si>
  <si>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</si>
  <si>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</si>
  <si>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</si>
  <si>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</si>
  <si>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</si>
  <si>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</si>
  <si>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</si>
  <si>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</si>
  <si>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</si>
  <si>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</si>
  <si>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</si>
  <si>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</si>
  <si>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</si>
  <si>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</si>
  <si>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</si>
  <si>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</si>
  <si>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</si>
  <si>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</si>
  <si>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</si>
  <si>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</si>
  <si>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</si>
  <si>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</si>
  <si>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</si>
  <si>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</si>
  <si>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</si>
  <si>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</si>
  <si>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</si>
  <si>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</si>
  <si>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</si>
  <si>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</si>
  <si>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</si>
  <si>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</si>
  <si>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</si>
  <si>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</si>
  <si>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</si>
  <si>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</si>
  <si>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</si>
  <si>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</si>
  <si>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</si>
  <si>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</si>
  <si>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</si>
  <si>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</si>
  <si>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</si>
  <si>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</si>
  <si>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</si>
  <si>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</si>
  <si>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</si>
  <si>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</si>
  <si>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</si>
  <si>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</si>
  <si>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</si>
  <si>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</si>
  <si>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</si>
  <si>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</si>
  <si>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</si>
  <si>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</si>
  <si>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</si>
  <si>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</si>
  <si>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</si>
  <si>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</si>
  <si>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</si>
  <si>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</si>
  <si>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</si>
  <si>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</si>
  <si>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</si>
  <si>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</si>
  <si>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</si>
  <si>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</si>
  <si>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</si>
  <si>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</si>
  <si>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</si>
  <si>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</si>
  <si>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</si>
  <si>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</si>
  <si>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</si>
  <si>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</si>
  <si>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</si>
  <si>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</si>
  <si>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</si>
  <si>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</si>
  <si>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</si>
  <si>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</si>
  <si>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</si>
  <si>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</si>
  <si>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</si>
  <si>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</si>
  <si>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</si>
  <si>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</si>
  <si>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</si>
  <si>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</si>
  <si>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</si>
  <si>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</si>
  <si>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</si>
  <si>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</si>
  <si>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</si>
  <si>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</si>
  <si>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</si>
  <si>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</si>
  <si>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</si>
  <si>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</si>
  <si>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</si>
  <si>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</si>
  <si>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</si>
  <si>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</si>
  <si>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</si>
  <si>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</si>
  <si>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</si>
  <si>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</si>
  <si>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</si>
  <si>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</si>
  <si>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</si>
  <si>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</si>
  <si>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</si>
  <si>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</si>
  <si>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</si>
  <si>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</si>
  <si>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</si>
  <si>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</si>
  <si>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</si>
  <si>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</si>
  <si>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</si>
  <si>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</si>
  <si>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</si>
  <si>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</si>
  <si>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</si>
  <si>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</si>
  <si>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</si>
  <si>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</si>
  <si>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</si>
  <si>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</si>
  <si>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</si>
  <si>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</si>
  <si>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</si>
  <si>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</si>
  <si>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</si>
  <si>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</si>
  <si>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</si>
  <si>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</si>
  <si>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</si>
  <si>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</si>
  <si>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</si>
  <si>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</si>
  <si>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</si>
  <si>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</si>
  <si>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</si>
  <si>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</si>
  <si>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</si>
  <si>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</si>
  <si>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</si>
  <si>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</si>
  <si>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</si>
  <si>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</si>
  <si>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</si>
  <si>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</si>
  <si>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</si>
  <si>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</si>
  <si>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</si>
  <si>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</si>
  <si>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</si>
  <si>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</si>
  <si>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</si>
  <si>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</si>
  <si>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</si>
  <si>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</si>
  <si>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</si>
  <si>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</si>
  <si>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</si>
  <si>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</si>
  <si>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</si>
  <si>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</si>
  <si>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</si>
  <si>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</si>
  <si>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</si>
  <si>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</si>
  <si>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</si>
  <si>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</si>
  <si>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</si>
  <si>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</si>
  <si>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</si>
  <si>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</si>
  <si>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</si>
  <si>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</si>
  <si>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</si>
  <si>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</si>
  <si>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</si>
  <si>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</si>
  <si>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</si>
  <si>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</si>
  <si>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</si>
  <si>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</si>
  <si>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</si>
  <si>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</si>
  <si>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</si>
  <si>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</si>
  <si>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</si>
  <si>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</si>
  <si>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</si>
  <si>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</si>
  <si>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</si>
  <si>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</si>
  <si>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</si>
  <si>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</si>
  <si>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</si>
  <si>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</si>
  <si>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</si>
  <si>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</si>
  <si>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</si>
  <si>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</si>
  <si>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</si>
  <si>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</si>
  <si>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</si>
  <si>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</si>
  <si>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</si>
  <si>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</si>
  <si>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</si>
  <si>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</si>
  <si>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</si>
  <si>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</si>
  <si>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</si>
  <si>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</si>
  <si>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</si>
  <si>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</si>
  <si>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</si>
  <si>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</si>
  <si>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</si>
  <si>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</si>
  <si>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</si>
  <si>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</si>
  <si>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</si>
  <si>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</si>
  <si>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</si>
  <si>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</si>
  <si>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</si>
  <si>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</si>
  <si>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</si>
  <si>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</si>
  <si>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</si>
  <si>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</si>
  <si>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</si>
  <si>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</si>
  <si>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</si>
  <si>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</si>
  <si>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</si>
  <si>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</si>
  <si>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</si>
  <si>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</si>
  <si>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</si>
  <si>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</si>
  <si>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</si>
  <si>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</si>
  <si>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</si>
  <si>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</si>
  <si>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</si>
  <si>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</si>
  <si>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</si>
  <si>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</si>
  <si>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</si>
  <si>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</si>
  <si>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</si>
  <si>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</si>
  <si>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</si>
  <si>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</si>
  <si>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</si>
  <si>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</si>
  <si>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</si>
  <si>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</si>
  <si>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</si>
  <si>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</si>
  <si>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</si>
  <si>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</si>
  <si>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</si>
  <si>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</si>
  <si>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</si>
  <si>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</si>
  <si>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</si>
  <si>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</si>
  <si>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</si>
  <si>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</si>
  <si>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</si>
  <si>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</si>
  <si>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</si>
  <si>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</si>
  <si>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</si>
  <si>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</si>
  <si>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</si>
  <si>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</si>
  <si>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</si>
  <si>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</si>
  <si>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</si>
  <si>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</si>
  <si>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</si>
  <si>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</si>
  <si>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</si>
  <si>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</si>
  <si>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</si>
  <si>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</si>
  <si>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</si>
  <si>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</si>
  <si>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</si>
  <si>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</si>
  <si>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</si>
  <si>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</si>
  <si>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</si>
  <si>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</si>
  <si>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</si>
  <si>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</si>
  <si>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</si>
  <si>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</si>
  <si>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</si>
  <si>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</si>
  <si>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</si>
  <si>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</si>
  <si>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</si>
  <si>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</si>
  <si>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</si>
  <si>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</si>
  <si>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</si>
  <si>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</si>
  <si>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</si>
  <si>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</si>
  <si>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</si>
  <si>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</si>
  <si>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</si>
  <si>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</si>
  <si>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</si>
  <si>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</si>
  <si>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</si>
  <si>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</si>
  <si>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</si>
  <si>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</si>
  <si>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</si>
  <si>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</si>
  <si>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</si>
  <si>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</si>
  <si>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</si>
  <si>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</si>
  <si>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</si>
  <si>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</si>
  <si>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</si>
  <si>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</si>
  <si>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</si>
  <si>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</si>
  <si>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</si>
  <si>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</si>
  <si>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</si>
  <si>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</si>
  <si>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</si>
  <si>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</si>
  <si>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</si>
  <si>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</si>
  <si>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</si>
  <si>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</si>
  <si>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</si>
  <si>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</si>
  <si>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</si>
  <si>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</si>
  <si>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</si>
  <si>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</si>
  <si>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</si>
  <si>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</si>
  <si>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</si>
  <si>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</si>
  <si>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</si>
  <si>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</si>
  <si>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</si>
  <si>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</si>
  <si>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</si>
  <si>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</si>
  <si>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</si>
  <si>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</si>
  <si>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</si>
  <si>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</si>
  <si>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</si>
  <si>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</si>
  <si>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</si>
  <si>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</si>
  <si>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</si>
  <si>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</si>
  <si>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</si>
  <si>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</si>
  <si>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</si>
  <si>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</si>
  <si>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</si>
  <si>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</si>
  <si>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</si>
  <si>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</si>
  <si>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</si>
  <si>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</si>
  <si>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</si>
  <si>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</si>
  <si>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</si>
  <si>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</si>
  <si>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</si>
  <si>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</si>
  <si>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</si>
  <si>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</si>
  <si>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</si>
  <si>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</si>
  <si>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</si>
  <si>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</si>
  <si>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</si>
  <si>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</si>
  <si>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</si>
  <si>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</si>
  <si>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</si>
  <si>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</si>
  <si>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</si>
  <si>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</si>
  <si>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</si>
  <si>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</si>
  <si>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</si>
  <si>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</si>
  <si>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</si>
  <si>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</si>
  <si>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</si>
  <si>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</si>
  <si>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</si>
  <si>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</si>
  <si>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</si>
  <si>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</si>
  <si>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</si>
  <si>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</si>
  <si>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</si>
  <si>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</si>
  <si>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</si>
  <si>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</si>
  <si>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</si>
  <si>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</si>
  <si>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</si>
  <si>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</si>
  <si>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</si>
  <si>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</si>
  <si>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</si>
  <si>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</si>
  <si>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</si>
  <si>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</si>
  <si>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</si>
  <si>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</si>
  <si>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</si>
  <si>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</si>
  <si>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</si>
  <si>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</si>
  <si>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</si>
  <si>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</si>
  <si>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</si>
  <si>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</si>
  <si>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</si>
  <si>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</si>
  <si>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</si>
  <si>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</si>
  <si>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</si>
  <si>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</si>
  <si>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</si>
  <si>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</si>
  <si>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</si>
  <si>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</si>
  <si>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</si>
  <si>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</si>
  <si>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</si>
  <si>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</si>
  <si>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</si>
  <si>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</si>
  <si>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</si>
  <si>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</si>
  <si>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</si>
  <si>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</si>
  <si>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</si>
  <si>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</si>
  <si>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</si>
  <si>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</si>
  <si>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</si>
  <si>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</si>
  <si>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</si>
  <si>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</si>
  <si>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</si>
  <si>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</si>
  <si>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</si>
  <si>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</si>
  <si>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</si>
  <si>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</si>
  <si>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</si>
  <si>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</si>
  <si>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</si>
  <si>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</si>
  <si>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</si>
  <si>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</si>
  <si>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</si>
  <si>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</si>
  <si>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</si>
  <si>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</si>
  <si>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</si>
  <si>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</si>
  <si>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</si>
  <si>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</si>
  <si>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</si>
  <si>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</si>
  <si>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</si>
  <si>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</si>
  <si>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</si>
  <si>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</si>
  <si>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</si>
  <si>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</si>
  <si>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</si>
  <si>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</si>
  <si>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</si>
  <si>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</si>
  <si>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</si>
  <si>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</si>
  <si>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</si>
  <si>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</si>
  <si>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</si>
  <si>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</si>
  <si>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</si>
  <si>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</si>
  <si>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</si>
  <si>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</si>
  <si>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</si>
  <si>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</si>
  <si>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</si>
  <si>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</si>
  <si>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</si>
  <si>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</si>
  <si>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</si>
  <si>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</si>
  <si>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</si>
  <si>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</si>
  <si>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</si>
  <si>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</si>
  <si>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</si>
  <si>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</si>
  <si>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</si>
  <si>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</si>
  <si>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</si>
  <si>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</si>
  <si>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</si>
  <si>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</si>
  <si>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</si>
  <si>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</si>
  <si>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</si>
  <si>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</si>
  <si>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</si>
  <si>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</si>
  <si>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</si>
  <si>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</si>
  <si>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</si>
  <si>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</si>
  <si>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</si>
  <si>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</si>
  <si>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</si>
  <si>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</si>
  <si>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</si>
  <si>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</si>
  <si>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</si>
  <si>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</si>
  <si>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</si>
  <si>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</si>
  <si>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</si>
  <si>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</si>
  <si>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</si>
  <si>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</si>
  <si>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</si>
  <si>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</si>
  <si>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</si>
  <si>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</si>
  <si>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</si>
  <si>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</si>
  <si>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</si>
  <si>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</si>
  <si>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</si>
  <si>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</si>
  <si>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</si>
  <si>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</si>
  <si>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</si>
  <si>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</si>
  <si>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</si>
  <si>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</si>
  <si>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</si>
  <si>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</si>
  <si>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</si>
  <si>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</si>
  <si>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</si>
  <si>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</si>
  <si>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</si>
  <si>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</si>
  <si>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</si>
  <si>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</si>
  <si>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</si>
  <si>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</si>
  <si>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</si>
  <si>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</si>
  <si>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</si>
  <si>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</si>
  <si>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</si>
  <si>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</si>
  <si>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</si>
  <si>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</si>
  <si>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</si>
  <si>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</si>
  <si>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</si>
  <si>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</si>
  <si>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</si>
  <si>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</si>
  <si>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</si>
  <si>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</si>
  <si>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</si>
  <si>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</si>
  <si>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</si>
  <si>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</si>
  <si>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</si>
  <si>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</si>
  <si>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</si>
  <si>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</si>
  <si>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</si>
  <si>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</si>
  <si>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</si>
  <si>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</si>
  <si>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</si>
  <si>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</si>
  <si>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</si>
  <si>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</si>
  <si>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</si>
  <si>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</si>
  <si>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</si>
  <si>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</si>
  <si>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</si>
  <si>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</si>
  <si>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</si>
  <si>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</si>
  <si>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</si>
  <si>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</si>
  <si>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</si>
  <si>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</si>
  <si>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</si>
  <si>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</si>
  <si>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</si>
  <si>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</si>
  <si>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</si>
  <si>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</si>
  <si>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</si>
  <si>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</si>
  <si>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</si>
  <si>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</si>
  <si>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</si>
  <si>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</si>
  <si>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</si>
  <si>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</si>
  <si>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</si>
  <si>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</si>
  <si>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</si>
  <si>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</si>
  <si>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</si>
  <si>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</si>
  <si>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</si>
  <si>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</si>
  <si>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</si>
  <si>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</si>
  <si>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</si>
  <si>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</si>
  <si>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</si>
  <si>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</si>
  <si>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</si>
  <si>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</si>
  <si>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</si>
  <si>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</si>
  <si>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</si>
  <si>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</si>
  <si>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</si>
  <si>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</si>
  <si>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</si>
  <si>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</si>
  <si>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</si>
  <si>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</si>
  <si>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</si>
  <si>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</si>
  <si>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</si>
  <si>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</si>
  <si>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</si>
  <si>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</si>
  <si>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</si>
  <si>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</si>
  <si>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</si>
  <si>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</si>
  <si>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</si>
  <si>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</si>
  <si>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</si>
  <si>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</si>
  <si>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</si>
  <si>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</si>
  <si>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</si>
  <si>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</si>
  <si>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</si>
  <si>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</si>
  <si>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</si>
  <si>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</si>
  <si>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</si>
  <si>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</si>
  <si>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</si>
  <si>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</si>
  <si>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</si>
  <si>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</si>
  <si>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</si>
  <si>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</si>
  <si>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</si>
  <si>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</si>
  <si>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</si>
  <si>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</si>
  <si>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</si>
  <si>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</si>
  <si>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</si>
  <si>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</si>
  <si>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</si>
  <si>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</si>
  <si>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</si>
  <si>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</si>
  <si>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</si>
  <si>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</si>
  <si>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</si>
  <si>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</si>
  <si>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</si>
  <si>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</si>
  <si>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</si>
  <si>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</si>
  <si>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</si>
  <si>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</si>
  <si>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</si>
  <si>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</si>
  <si>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</si>
  <si>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</si>
  <si>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</si>
  <si>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</si>
  <si>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</si>
  <si>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</si>
  <si>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</si>
  <si>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</si>
  <si>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</si>
  <si>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</si>
  <si>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</si>
  <si>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</si>
  <si>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</si>
  <si>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</si>
  <si>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</si>
  <si>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</si>
  <si>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</si>
  <si>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</si>
  <si>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</si>
  <si>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</si>
  <si>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</si>
  <si>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</si>
  <si>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</si>
  <si>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</si>
  <si>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</si>
  <si>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</si>
  <si>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</si>
  <si>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</si>
  <si>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</si>
  <si>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</si>
  <si>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</si>
  <si>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</si>
  <si>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</si>
  <si>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</si>
  <si>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</si>
  <si>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</si>
  <si>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</si>
  <si>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</si>
  <si>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</si>
  <si>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</si>
  <si>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</si>
  <si>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</si>
  <si>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</si>
  <si>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</si>
  <si>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</si>
  <si>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</si>
  <si>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</si>
  <si>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</si>
  <si>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</si>
  <si>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</si>
  <si>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</si>
  <si>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</si>
  <si>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</si>
  <si>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</si>
  <si>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</si>
  <si>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</si>
  <si>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</si>
  <si>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</si>
  <si>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</si>
  <si>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</si>
  <si>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</si>
  <si>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</si>
  <si>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</si>
  <si>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</si>
  <si>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</si>
  <si>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</si>
  <si>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</si>
  <si>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</si>
  <si>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</si>
  <si>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</si>
  <si>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</si>
  <si>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</si>
  <si>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</si>
  <si>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</si>
  <si>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</si>
  <si>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</si>
  <si>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</si>
  <si>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</si>
  <si>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</si>
  <si>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</si>
  <si>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</si>
  <si>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</si>
  <si>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</si>
  <si>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</si>
  <si>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</si>
  <si>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</si>
  <si>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</si>
  <si>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</si>
  <si>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</si>
  <si>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</si>
  <si>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</si>
  <si>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</si>
  <si>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</si>
  <si>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</si>
  <si>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</si>
  <si>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</si>
  <si>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</si>
  <si>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</si>
  <si>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</si>
  <si>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</si>
  <si>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</si>
  <si>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</si>
  <si>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</si>
  <si>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</si>
  <si>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</si>
  <si>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</si>
  <si>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</si>
  <si>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</si>
  <si>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</si>
  <si>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</si>
  <si>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</si>
  <si>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</si>
  <si>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</si>
  <si>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</si>
  <si>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</si>
  <si>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</si>
  <si>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</si>
  <si>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</si>
  <si>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</si>
  <si>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</si>
  <si>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</si>
  <si>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</si>
  <si>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</si>
  <si>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</si>
  <si>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</si>
  <si>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</si>
  <si>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</si>
  <si>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</si>
  <si>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</si>
  <si>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</si>
  <si>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</si>
  <si>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</si>
  <si>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</si>
  <si>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</si>
  <si>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</si>
  <si>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</si>
  <si>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</si>
  <si>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</si>
  <si>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</si>
  <si>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</si>
  <si>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</si>
  <si>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</si>
  <si>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</si>
  <si>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</si>
  <si>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</si>
  <si>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</si>
  <si>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</si>
  <si>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</si>
  <si>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</si>
  <si>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</si>
  <si>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</si>
  <si>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</si>
  <si>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</si>
  <si>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</si>
  <si>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</si>
  <si>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</si>
  <si>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</si>
  <si>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</si>
  <si>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</si>
  <si>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</si>
  <si>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</si>
  <si>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</si>
  <si>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</si>
  <si>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</si>
  <si>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</si>
  <si>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</si>
  <si>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</si>
  <si>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</si>
  <si>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</si>
  <si>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</si>
  <si>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</si>
  <si>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</si>
  <si>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</si>
  <si>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</si>
  <si>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</si>
  <si>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</si>
  <si>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</si>
  <si>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</si>
  <si>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</si>
  <si>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</si>
  <si>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</si>
  <si>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</si>
  <si>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</si>
  <si>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</si>
  <si>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</si>
  <si>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</si>
  <si>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</si>
  <si>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</si>
  <si>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</si>
  <si>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</si>
  <si>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</si>
  <si>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</si>
  <si>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</si>
  <si>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</si>
  <si>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</si>
  <si>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</si>
  <si>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</si>
  <si>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</si>
  <si>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</si>
  <si>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</si>
  <si>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</si>
  <si>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</si>
  <si>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</si>
  <si>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</si>
  <si>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</si>
  <si>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</si>
  <si>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</si>
  <si>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</si>
  <si>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</si>
  <si>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</si>
  <si>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</si>
  <si>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</si>
  <si>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</si>
  <si>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</si>
  <si>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</si>
  <si>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</si>
  <si>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</si>
  <si>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</si>
  <si>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</si>
  <si>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</si>
  <si>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</si>
  <si>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</si>
  <si>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</si>
  <si>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</si>
  <si>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</si>
  <si>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</si>
  <si>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</si>
  <si>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</si>
  <si>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</si>
  <si>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</si>
  <si>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</si>
  <si>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</si>
  <si>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</si>
  <si>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</si>
  <si>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</si>
  <si>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</si>
  <si>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</si>
  <si>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</si>
  <si>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</si>
  <si>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</si>
  <si>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</si>
  <si>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</si>
  <si>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</si>
  <si>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</si>
  <si>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</si>
  <si>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</si>
  <si>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</si>
  <si>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</si>
  <si>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</si>
  <si>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</si>
  <si>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</si>
  <si>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</si>
  <si>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</si>
  <si>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</si>
  <si>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</si>
  <si>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</si>
  <si>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</si>
  <si>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</si>
  <si>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</si>
  <si>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</si>
  <si>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</si>
  <si>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</si>
  <si>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</si>
  <si>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</si>
  <si>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</si>
  <si>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</si>
  <si>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</si>
  <si>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</si>
  <si>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</si>
  <si>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</si>
  <si>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</si>
  <si>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</si>
  <si>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</si>
  <si>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</si>
  <si>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</si>
  <si>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</si>
  <si>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</si>
  <si>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</si>
  <si>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</si>
  <si>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</si>
  <si>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</si>
  <si>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</si>
  <si>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</si>
  <si>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</si>
  <si>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</si>
  <si>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</si>
  <si>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</si>
  <si>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</si>
  <si>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</si>
  <si>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</si>
  <si>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</si>
  <si>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</si>
  <si>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</si>
  <si>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</si>
  <si>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</si>
  <si>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</si>
  <si>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</si>
  <si>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</si>
  <si>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</si>
  <si>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</si>
  <si>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</si>
  <si>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</si>
  <si>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</si>
  <si>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</si>
  <si>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</si>
  <si>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</si>
  <si>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</si>
  <si>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</si>
  <si>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</si>
  <si>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</si>
  <si>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</si>
  <si>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</si>
  <si>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</si>
  <si>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</si>
  <si>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</si>
  <si>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</si>
  <si>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</si>
  <si>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</si>
  <si>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</si>
  <si>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</si>
  <si>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</si>
  <si>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</si>
  <si>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</si>
  <si>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</si>
  <si>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</si>
  <si>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</si>
  <si>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</si>
  <si>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</si>
  <si>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</si>
  <si>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</si>
  <si>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</si>
  <si>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</si>
  <si>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</si>
  <si>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</si>
  <si>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</si>
  <si>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</si>
  <si>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</si>
  <si>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</si>
  <si>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</si>
  <si>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</si>
  <si>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</si>
  <si>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</si>
  <si>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</si>
  <si>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</si>
  <si>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</si>
  <si>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</si>
  <si>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</si>
  <si>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</si>
  <si>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</si>
  <si>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</si>
  <si>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</si>
  <si>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</si>
  <si>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</si>
  <si>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</si>
  <si>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</si>
  <si>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</si>
  <si>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</si>
  <si>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</si>
  <si>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</si>
  <si>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</si>
  <si>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</si>
  <si>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</si>
  <si>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</si>
  <si>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</si>
  <si>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</si>
  <si>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</si>
  <si>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</si>
  <si>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</si>
  <si>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</si>
  <si>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</si>
  <si>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</si>
  <si>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</si>
  <si>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</si>
  <si>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</si>
  <si>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</si>
  <si>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</si>
  <si>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</si>
  <si>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</si>
  <si>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</si>
  <si>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</si>
  <si>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</si>
  <si>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</si>
  <si>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</si>
  <si>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</si>
  <si>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</si>
  <si>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</si>
  <si>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</si>
  <si>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</si>
  <si>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</si>
  <si>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</si>
  <si>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</si>
  <si>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</si>
  <si>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</si>
  <si>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</si>
  <si>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</si>
  <si>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</si>
  <si>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</si>
  <si>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</si>
  <si>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</si>
  <si>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</si>
  <si>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</si>
  <si>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</si>
  <si>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</si>
  <si>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</si>
  <si>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</si>
  <si>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</si>
  <si>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</si>
  <si>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</si>
  <si>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</si>
  <si>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</si>
  <si>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</si>
  <si>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</si>
  <si>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</si>
  <si>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</si>
  <si>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</si>
  <si>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</si>
  <si>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</si>
  <si>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</si>
  <si>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</si>
  <si>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</si>
  <si>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</si>
  <si>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</si>
  <si>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</si>
  <si>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</si>
  <si>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</si>
  <si>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</si>
  <si>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</si>
  <si>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</si>
  <si>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</si>
  <si>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</si>
  <si>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</si>
  <si>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</si>
  <si>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</si>
  <si>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</si>
  <si>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</si>
  <si>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</si>
  <si>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</si>
  <si>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</si>
  <si>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</si>
  <si>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</si>
  <si>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</si>
  <si>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</si>
  <si>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</si>
  <si>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</si>
  <si>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</si>
  <si>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</si>
  <si>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</si>
  <si>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</si>
  <si>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</si>
  <si>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</si>
  <si>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</si>
  <si>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</si>
  <si>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</si>
  <si>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</si>
  <si>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</si>
  <si>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</si>
  <si>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</si>
  <si>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</si>
  <si>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</si>
  <si>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</si>
  <si>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</si>
  <si>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</si>
  <si>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</si>
  <si>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</si>
  <si>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</si>
  <si>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</si>
  <si>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</si>
  <si>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</si>
  <si>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</si>
  <si>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</si>
  <si>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</si>
  <si>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</si>
  <si>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</si>
  <si>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</si>
  <si>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</si>
  <si>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</si>
  <si>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</si>
  <si>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</si>
  <si>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</si>
  <si>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</si>
  <si>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</si>
  <si>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</si>
  <si>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</si>
  <si>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</si>
  <si>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</si>
  <si>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</si>
  <si>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</si>
  <si>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</si>
  <si>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</si>
  <si>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</si>
  <si>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</si>
  <si>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</si>
  <si>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</si>
  <si>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</si>
  <si>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</si>
  <si>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</si>
  <si>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</si>
  <si>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</si>
  <si>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</si>
  <si>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</si>
  <si>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</si>
  <si>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</si>
  <si>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</si>
  <si>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</si>
  <si>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</si>
  <si>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</si>
  <si>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</si>
  <si>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</si>
  <si>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</si>
  <si>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</si>
  <si>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</si>
  <si>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</si>
  <si>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</si>
  <si>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</si>
  <si>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</si>
  <si>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</si>
  <si>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</si>
  <si>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</si>
  <si>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</si>
  <si>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</si>
  <si>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</si>
  <si>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</si>
  <si>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</si>
  <si>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</si>
  <si>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</si>
  <si>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</si>
  <si>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</si>
  <si>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</si>
  <si>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</si>
  <si>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</si>
  <si>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</si>
  <si>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</si>
  <si>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</si>
  <si>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</si>
  <si>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</si>
  <si>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</si>
  <si>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</si>
  <si>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</si>
  <si>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</si>
  <si>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</si>
  <si>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</si>
  <si>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</si>
  <si>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</si>
  <si>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</si>
  <si>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</si>
  <si>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</si>
  <si>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</si>
  <si>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</si>
  <si>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</si>
  <si>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</si>
  <si>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</si>
  <si>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</si>
  <si>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</si>
  <si>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</si>
  <si>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</si>
  <si>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</si>
  <si>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</si>
  <si>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</si>
  <si>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</si>
  <si>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</si>
  <si>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</si>
  <si>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</si>
  <si>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</si>
  <si>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</si>
  <si>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</si>
  <si>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</si>
  <si>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</si>
  <si>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</si>
  <si>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</si>
  <si>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</si>
  <si>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</si>
  <si>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</si>
  <si>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</si>
  <si>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</si>
  <si>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</si>
  <si>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</si>
  <si>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</si>
  <si>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</si>
  <si>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</si>
  <si>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</si>
  <si>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</si>
  <si>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</si>
  <si>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</si>
  <si>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</si>
  <si>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</si>
  <si>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</si>
  <si>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</si>
  <si>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</si>
  <si>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</si>
  <si>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</si>
  <si>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</si>
  <si>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</si>
  <si>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</si>
  <si>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</si>
  <si>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</si>
  <si>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</si>
  <si>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</si>
  <si>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</si>
  <si>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</si>
  <si>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</si>
  <si>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</si>
  <si>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</si>
  <si>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</si>
  <si>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</si>
  <si>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</si>
  <si>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</si>
  <si>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</si>
  <si>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</si>
  <si>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</si>
  <si>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</si>
  <si>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</si>
  <si>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</si>
  <si>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</si>
  <si>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</si>
  <si>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</si>
  <si>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</si>
  <si>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</si>
  <si>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</si>
  <si>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</si>
  <si>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</si>
  <si>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</si>
  <si>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</si>
  <si>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</si>
  <si>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</si>
  <si>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</si>
  <si>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</si>
  <si>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</si>
  <si>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</si>
  <si>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</si>
  <si>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</si>
  <si>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</si>
  <si>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</si>
  <si>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</si>
  <si>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</si>
  <si>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</si>
  <si>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</si>
  <si>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</si>
  <si>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</si>
  <si>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</si>
  <si>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</si>
  <si>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</si>
  <si>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</si>
  <si>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</si>
  <si>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</si>
  <si>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</si>
  <si>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</si>
  <si>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</si>
  <si>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</si>
  <si>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</si>
  <si>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</si>
  <si>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</si>
  <si>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</si>
  <si>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</si>
  <si>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</si>
  <si>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</si>
  <si>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</si>
  <si>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</si>
  <si>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</si>
  <si>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</si>
  <si>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</si>
  <si>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</si>
  <si>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</si>
  <si>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</si>
  <si>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</si>
  <si>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</si>
  <si>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</si>
  <si>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</si>
  <si>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</si>
  <si>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</si>
  <si>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</si>
  <si>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</si>
  <si>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</si>
  <si>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</si>
  <si>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</si>
  <si>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</si>
  <si>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</si>
  <si>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</si>
  <si>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</si>
  <si>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</si>
  <si>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</si>
  <si>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</si>
  <si>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</si>
  <si>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</si>
  <si>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</si>
  <si>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</si>
  <si>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</si>
  <si>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</si>
  <si>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</si>
  <si>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</si>
  <si>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</si>
  <si>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</si>
  <si>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</si>
  <si>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</si>
  <si>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</si>
  <si>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</si>
  <si>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</si>
  <si>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</si>
  <si>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</si>
  <si>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</si>
  <si>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</si>
  <si>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</si>
  <si>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</si>
  <si>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</si>
  <si>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</si>
  <si>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</si>
  <si>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</si>
  <si>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</si>
  <si>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</si>
  <si>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</si>
  <si>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</si>
  <si>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</si>
  <si>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</si>
  <si>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</si>
  <si>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</si>
  <si>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</si>
  <si>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</si>
  <si>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</si>
  <si>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</si>
  <si>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</si>
  <si>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</si>
  <si>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</si>
  <si>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</si>
  <si>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</si>
  <si>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</si>
  <si>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</si>
  <si>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</si>
  <si>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</si>
  <si>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</si>
  <si>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</si>
  <si>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</si>
  <si>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</si>
  <si>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</si>
  <si>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</si>
  <si>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</si>
  <si>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</si>
  <si>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</si>
  <si>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</si>
  <si>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</si>
  <si>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</si>
  <si>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</si>
  <si>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</si>
  <si>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</si>
  <si>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</si>
  <si>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</si>
  <si>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</si>
  <si>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</si>
  <si>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</si>
  <si>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</si>
  <si>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</si>
  <si>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</si>
  <si>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</si>
  <si>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</si>
  <si>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</si>
  <si>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</si>
  <si>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</si>
  <si>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</si>
  <si>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</si>
  <si>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</si>
  <si>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</si>
  <si>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</si>
  <si>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</si>
  <si>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</si>
  <si>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</si>
  <si>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</si>
  <si>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</si>
  <si>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</si>
  <si>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</si>
  <si>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</si>
  <si>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</si>
  <si>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</si>
  <si>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</si>
  <si>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</si>
  <si>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</si>
  <si>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</si>
  <si>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</si>
  <si>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</si>
  <si>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</si>
  <si>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</si>
  <si>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</si>
  <si>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</si>
  <si>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</si>
  <si>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</si>
  <si>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</si>
  <si>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</si>
  <si>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</si>
  <si>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</si>
  <si>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</si>
  <si>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</si>
  <si>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</si>
  <si>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</si>
  <si>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</si>
  <si>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</si>
  <si>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</si>
  <si>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</si>
  <si>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</si>
  <si>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</si>
  <si>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</si>
  <si>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</si>
  <si>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</si>
  <si>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</si>
  <si>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</si>
  <si>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</si>
  <si>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</si>
  <si>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</si>
  <si>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</si>
  <si>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</si>
  <si>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</si>
  <si>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</si>
  <si>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</si>
  <si>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</si>
  <si>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</si>
  <si>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</si>
  <si>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</si>
  <si>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</si>
  <si>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</si>
  <si>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</si>
  <si>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</si>
  <si>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</si>
  <si>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</si>
  <si>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</si>
  <si>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</si>
  <si>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</si>
  <si>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</si>
  <si>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</si>
  <si>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</si>
  <si>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</si>
  <si>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</si>
  <si>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</si>
  <si>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</si>
  <si>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</si>
  <si>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</si>
  <si>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</si>
  <si>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</si>
  <si>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</si>
  <si>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</si>
  <si>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</si>
  <si>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</si>
  <si>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</si>
  <si>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</si>
  <si>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</si>
  <si>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</si>
  <si>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</si>
  <si>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</si>
  <si>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</si>
  <si>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</si>
  <si>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</si>
  <si>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</si>
  <si>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</si>
  <si>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</si>
  <si>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</si>
  <si>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</si>
  <si>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</si>
  <si>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</si>
  <si>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</si>
  <si>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</si>
  <si>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</si>
  <si>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</si>
  <si>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</si>
  <si>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</si>
  <si>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</si>
  <si>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</si>
  <si>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</si>
  <si>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</si>
  <si>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</si>
  <si>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</si>
  <si>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</si>
  <si>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</si>
  <si>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</si>
  <si>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</si>
  <si>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</si>
  <si>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</si>
  <si>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</si>
  <si>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</si>
  <si>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</si>
  <si>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</si>
  <si>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</si>
  <si>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</si>
  <si>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</si>
  <si>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</si>
  <si>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</si>
  <si>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</si>
  <si>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</si>
  <si>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</si>
  <si>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</si>
  <si>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</si>
  <si>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</si>
  <si>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</si>
  <si>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</si>
  <si>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</si>
  <si>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</si>
  <si>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</si>
  <si>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</si>
  <si>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</si>
  <si>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</si>
  <si>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</si>
  <si>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</si>
  <si>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</si>
  <si>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</si>
  <si>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</si>
  <si>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</si>
  <si>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</si>
  <si>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</si>
  <si>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</si>
  <si>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</si>
  <si>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</si>
  <si>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</si>
  <si>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</si>
  <si>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</si>
  <si>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</si>
  <si>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</si>
  <si>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</si>
  <si>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</si>
  <si>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</si>
  <si>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</si>
  <si>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</si>
  <si>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</si>
  <si>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</si>
  <si>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</si>
  <si>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</si>
  <si>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</si>
  <si>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</si>
  <si>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</si>
  <si>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</si>
  <si>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</si>
  <si>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</si>
  <si>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</si>
  <si>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</si>
  <si>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</si>
  <si>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</si>
  <si>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</si>
  <si>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</si>
  <si>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</si>
  <si>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</si>
  <si>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</si>
  <si>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</si>
  <si>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</si>
  <si>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</si>
  <si>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</si>
  <si>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</si>
  <si>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</si>
  <si>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</si>
  <si>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</si>
  <si>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</si>
  <si>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</si>
  <si>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</si>
  <si>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</si>
  <si>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</si>
  <si>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</si>
  <si>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</si>
  <si>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</si>
  <si>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</si>
  <si>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</si>
  <si>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</si>
  <si>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</si>
  <si>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</si>
  <si>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</si>
  <si>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</si>
  <si>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</si>
  <si>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</si>
  <si>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</si>
  <si>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</si>
  <si>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</si>
  <si>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</si>
  <si>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</si>
  <si>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</si>
  <si>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</si>
  <si>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</si>
  <si>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</si>
  <si>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</si>
  <si>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</si>
  <si>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</si>
  <si>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</si>
  <si>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</si>
  <si>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</si>
  <si>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</si>
  <si>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</si>
  <si>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</si>
  <si>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</si>
  <si>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</si>
  <si>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</si>
  <si>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</si>
  <si>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</si>
  <si>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</si>
  <si>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</si>
  <si>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</si>
  <si>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</si>
  <si>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</si>
  <si>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</si>
  <si>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</si>
  <si>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</si>
  <si>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</si>
  <si>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</si>
  <si>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</si>
  <si>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</si>
  <si>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</si>
  <si>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</si>
  <si>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</si>
  <si>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</si>
  <si>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</si>
  <si>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</si>
  <si>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</si>
  <si>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</si>
  <si>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</si>
  <si>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</si>
  <si>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</si>
  <si>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</si>
  <si>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</si>
  <si>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</si>
  <si>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</si>
  <si>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</si>
  <si>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</si>
  <si>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</si>
  <si>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</si>
  <si>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</si>
  <si>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</si>
  <si>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</si>
  <si>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</si>
  <si>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</si>
  <si>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</si>
  <si>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</si>
  <si>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</si>
  <si>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</si>
  <si>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</si>
  <si>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</si>
  <si>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</si>
  <si>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</si>
  <si>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</si>
  <si>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</si>
  <si>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</si>
  <si>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</si>
  <si>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</si>
  <si>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</si>
  <si>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</si>
  <si>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</si>
  <si>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</si>
  <si>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</si>
  <si>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</si>
  <si>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</si>
  <si>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</si>
  <si>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</si>
  <si>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</si>
  <si>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</si>
  <si>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</si>
  <si>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</si>
  <si>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</si>
  <si>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</si>
  <si>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</si>
  <si>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</si>
  <si>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</si>
  <si>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</si>
  <si>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</si>
  <si>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</si>
  <si>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</si>
  <si>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</si>
  <si>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</si>
  <si>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</si>
  <si>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</si>
  <si>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</si>
  <si>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</si>
  <si>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</si>
  <si>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</si>
  <si>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</si>
  <si>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</si>
  <si>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</si>
  <si>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</si>
  <si>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</si>
  <si>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</si>
  <si>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</si>
  <si>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</si>
  <si>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</si>
  <si>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</si>
  <si>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</si>
  <si>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</si>
  <si>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</si>
  <si>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</si>
  <si>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</si>
  <si>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</si>
  <si>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</si>
  <si>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</si>
  <si>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</si>
  <si>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</si>
  <si>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</si>
  <si>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</si>
  <si>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</si>
  <si>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</si>
  <si>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</si>
  <si>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</si>
  <si>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</si>
  <si>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</si>
  <si>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</si>
  <si>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</si>
  <si>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</si>
  <si>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</si>
  <si>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</si>
  <si>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</si>
  <si>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</si>
  <si>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</si>
  <si>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</si>
  <si>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</si>
  <si>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</si>
  <si>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</si>
  <si>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</si>
  <si>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</si>
  <si>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</si>
  <si>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</si>
  <si>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</si>
  <si>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</si>
  <si>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</si>
  <si>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</si>
  <si>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</si>
  <si>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</si>
  <si>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</si>
  <si>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</si>
  <si>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</si>
  <si>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</si>
  <si>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</si>
  <si>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</si>
  <si>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</si>
  <si>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</si>
  <si>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</si>
  <si>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</si>
  <si>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</si>
  <si>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</si>
  <si>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</si>
  <si>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</si>
  <si>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</si>
  <si>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</si>
  <si>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</si>
  <si>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</si>
  <si>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</si>
  <si>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</si>
  <si>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</si>
  <si>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</si>
  <si>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</si>
  <si>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</si>
  <si>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</si>
  <si>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</si>
  <si>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</si>
  <si>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</si>
  <si>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</si>
  <si>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</si>
  <si>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</si>
  <si>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</si>
  <si>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</si>
  <si>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</si>
  <si>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</si>
  <si>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</si>
  <si>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</si>
  <si>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</si>
  <si>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</si>
  <si>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</si>
  <si>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</si>
  <si>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</si>
  <si>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</si>
  <si>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</si>
  <si>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</si>
  <si>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</si>
  <si>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</si>
  <si>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</si>
  <si>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</si>
  <si>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</si>
  <si>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</si>
  <si>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</si>
  <si>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</si>
  <si>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</si>
  <si>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</si>
  <si>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</si>
  <si>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</si>
  <si>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</si>
  <si>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</si>
  <si>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</si>
  <si>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</si>
  <si>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</si>
  <si>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</si>
  <si>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</si>
  <si>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</si>
  <si>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</si>
  <si>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</si>
  <si>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</si>
  <si>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</si>
  <si>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</si>
  <si>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</si>
  <si>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</si>
  <si>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</si>
  <si>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</si>
  <si>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</si>
  <si>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</si>
  <si>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</si>
  <si>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</si>
  <si>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</si>
  <si>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</si>
  <si>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</si>
  <si>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</si>
  <si>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</si>
  <si>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</si>
  <si>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</si>
  <si>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</si>
  <si>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</si>
  <si>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</si>
  <si>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</si>
  <si>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</si>
  <si>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</si>
  <si>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</si>
  <si>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</si>
  <si>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</si>
  <si>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</si>
  <si>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</si>
  <si>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</si>
  <si>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</si>
  <si>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</si>
  <si>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</si>
  <si>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</si>
  <si>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</si>
  <si>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</si>
  <si>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</si>
  <si>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</si>
  <si>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</si>
  <si>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</si>
  <si>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</si>
  <si>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</si>
  <si>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</si>
  <si>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</si>
  <si>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</si>
  <si>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</si>
  <si>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</si>
  <si>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</si>
  <si>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</si>
  <si>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</si>
  <si>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</si>
  <si>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</si>
  <si>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</si>
  <si>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</si>
  <si>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</si>
  <si>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</si>
  <si>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</si>
  <si>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</si>
  <si>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</si>
  <si>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</si>
  <si>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</si>
  <si>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</si>
  <si>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</si>
  <si>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</si>
  <si>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</si>
  <si>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</si>
  <si>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</si>
  <si>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</si>
  <si>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</si>
  <si>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</si>
  <si>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</si>
  <si>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</si>
  <si>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</si>
  <si>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</si>
  <si>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</si>
  <si>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</si>
  <si>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</si>
  <si>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</si>
  <si>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</si>
  <si>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</si>
  <si>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</si>
  <si>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</si>
  <si>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</si>
  <si>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</si>
  <si>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</si>
  <si>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</si>
  <si>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</si>
  <si>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</si>
  <si>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</si>
  <si>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</si>
  <si>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</si>
  <si>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</si>
  <si>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</si>
  <si>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</si>
  <si>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</si>
  <si>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</si>
  <si>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</si>
  <si>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</si>
  <si>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</si>
  <si>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</si>
  <si>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</si>
  <si>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</si>
  <si>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</si>
  <si>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</si>
  <si>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</si>
  <si>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</si>
  <si>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</si>
  <si>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</si>
  <si>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</si>
  <si>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</si>
  <si>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</si>
  <si>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</si>
  <si>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</si>
  <si>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</si>
  <si>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</si>
  <si>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</si>
  <si>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</si>
  <si>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</si>
  <si>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</si>
  <si>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</si>
  <si>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</si>
  <si>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</si>
  <si>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</si>
  <si>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</si>
  <si>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</si>
  <si>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</si>
  <si>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</si>
  <si>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</si>
  <si>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</si>
  <si>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</si>
  <si>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</si>
  <si>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</si>
  <si>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</si>
  <si>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</si>
  <si>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</si>
  <si>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</si>
  <si>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</si>
  <si>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</si>
  <si>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</si>
  <si>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</si>
  <si>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</si>
  <si>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</si>
  <si>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</si>
  <si>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</si>
  <si>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</si>
  <si>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</si>
  <si>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</si>
  <si>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</si>
  <si>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</si>
  <si>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</si>
  <si>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</si>
  <si>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</si>
  <si>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</si>
  <si>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</si>
  <si>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</si>
  <si>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</si>
  <si>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</si>
  <si>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</si>
  <si>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</si>
  <si>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</si>
  <si>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</si>
  <si>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</si>
  <si>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</si>
  <si>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</si>
  <si>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</si>
  <si>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</si>
  <si>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</si>
  <si>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</si>
  <si>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</si>
  <si>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</si>
  <si>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</si>
  <si>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</si>
  <si>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</si>
  <si>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</si>
  <si>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</si>
  <si>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</si>
  <si>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</si>
  <si>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</si>
  <si>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</si>
  <si>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</si>
  <si>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</si>
  <si>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</si>
  <si>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</si>
  <si>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</si>
  <si>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</si>
  <si>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</si>
  <si>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</si>
  <si>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</si>
  <si>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</si>
  <si>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</si>
  <si>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</si>
  <si>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</si>
  <si>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</si>
  <si>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</si>
  <si>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</si>
  <si>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</si>
  <si>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</si>
  <si>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</si>
  <si>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</si>
  <si>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</si>
  <si>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</si>
  <si>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</si>
  <si>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</si>
  <si>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</si>
  <si>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</si>
  <si>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</si>
  <si>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</si>
  <si>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</si>
  <si>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</si>
  <si>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</si>
  <si>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</si>
  <si>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</si>
  <si>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</si>
  <si>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</si>
  <si>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</si>
  <si>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</si>
  <si>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</si>
  <si>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</si>
  <si>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</si>
  <si>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</si>
  <si>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</si>
  <si>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</si>
  <si>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</si>
  <si>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</si>
  <si>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</si>
  <si>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</si>
  <si>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</si>
  <si>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</si>
  <si>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</si>
  <si>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</si>
  <si>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</si>
  <si>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</si>
  <si>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</si>
  <si>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</si>
  <si>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</si>
  <si>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</si>
  <si>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</si>
  <si>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</si>
  <si>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</si>
  <si>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</si>
  <si>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</si>
  <si>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</si>
  <si>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</si>
  <si>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</si>
  <si>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</si>
  <si>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</si>
  <si>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</si>
  <si>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</si>
  <si>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</si>
  <si>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</si>
  <si>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</si>
  <si>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</si>
  <si>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</si>
  <si>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</si>
  <si>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</si>
  <si>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</si>
  <si>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</si>
  <si>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</si>
  <si>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</si>
  <si>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</si>
  <si>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</si>
  <si>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</si>
  <si>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</si>
  <si>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</si>
  <si>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</si>
  <si>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</si>
  <si>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</si>
  <si>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</si>
  <si>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</si>
  <si>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</si>
  <si>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</si>
  <si>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</si>
  <si>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</si>
  <si>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</si>
  <si>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</si>
  <si>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</si>
  <si>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</si>
  <si>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</si>
  <si>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</si>
  <si>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</si>
  <si>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</si>
  <si>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</si>
  <si>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</si>
  <si>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</si>
  <si>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</si>
  <si>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</si>
  <si>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</si>
  <si>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</si>
  <si>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</si>
  <si>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</si>
  <si>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</si>
  <si>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</si>
  <si>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</si>
  <si>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</si>
  <si>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</si>
  <si>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</si>
  <si>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</si>
  <si>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</si>
  <si>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</si>
  <si>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</si>
  <si>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</si>
  <si>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</si>
  <si>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</si>
  <si>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</si>
  <si>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</si>
  <si>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</si>
  <si>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</si>
  <si>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</si>
  <si>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</si>
  <si>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</si>
  <si>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</si>
  <si>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</si>
  <si>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</si>
  <si>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</si>
  <si>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</si>
  <si>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</si>
  <si>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</si>
  <si>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</si>
  <si>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</si>
  <si>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</si>
  <si>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</si>
  <si>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</si>
  <si>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</si>
  <si>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</si>
  <si>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</si>
  <si>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</si>
  <si>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</si>
  <si>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</si>
  <si>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</si>
  <si>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</si>
  <si>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</si>
  <si>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</si>
  <si>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</si>
  <si>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</si>
  <si>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</si>
  <si>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</si>
  <si>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</si>
  <si>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</si>
  <si>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</si>
  <si>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</si>
  <si>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</si>
  <si>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</si>
  <si>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</si>
  <si>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</si>
  <si>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</si>
  <si>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</si>
  <si>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</si>
  <si>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</si>
  <si>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</si>
  <si>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</si>
  <si>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</si>
  <si>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</si>
  <si>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</si>
  <si>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</si>
  <si>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</si>
  <si>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</si>
  <si>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</si>
  <si>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</si>
  <si>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</si>
  <si>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</si>
  <si>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</si>
  <si>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</si>
  <si>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</si>
  <si>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</si>
  <si>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</si>
  <si>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</si>
  <si>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</si>
  <si>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</si>
  <si>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</si>
  <si>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</si>
  <si>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</si>
  <si>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</si>
  <si>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</si>
  <si>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</si>
  <si>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</si>
  <si>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</si>
  <si>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</si>
  <si>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</si>
  <si>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</si>
  <si>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</si>
  <si>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</si>
  <si>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</si>
  <si>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</si>
  <si>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</si>
  <si>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</si>
  <si>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</si>
  <si>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</si>
  <si>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</si>
  <si>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</si>
  <si>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</si>
  <si>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</si>
  <si>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</si>
  <si>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</si>
  <si>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</si>
  <si>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</si>
  <si>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</si>
  <si>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</si>
  <si>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</si>
  <si>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</si>
  <si>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</si>
  <si>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</si>
  <si>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</si>
  <si>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</si>
  <si>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</si>
  <si>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</si>
  <si>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</si>
  <si>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</si>
  <si>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</si>
  <si>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</si>
  <si>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</si>
  <si>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</si>
  <si>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</si>
  <si>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</si>
  <si>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</si>
  <si>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</si>
  <si>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</si>
  <si>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</si>
  <si>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</si>
  <si>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</si>
  <si>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</si>
  <si>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</si>
  <si>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</si>
  <si>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</si>
  <si>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</si>
  <si>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</si>
  <si>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</si>
  <si>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</si>
  <si>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</si>
  <si>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</si>
  <si>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</si>
  <si>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</si>
  <si>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</si>
  <si>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</si>
  <si>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</si>
  <si>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</si>
  <si>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</si>
  <si>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</si>
  <si>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</si>
  <si>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</si>
  <si>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</si>
  <si>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</si>
  <si>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</si>
  <si>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</si>
  <si>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</si>
  <si>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</si>
  <si>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</si>
  <si>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</si>
  <si>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</si>
  <si>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</si>
  <si>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</si>
  <si>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</si>
  <si>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</si>
  <si>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</si>
  <si>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</si>
  <si>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</si>
  <si>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</si>
  <si>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</si>
  <si>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</si>
  <si>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</si>
  <si>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</si>
  <si>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</si>
  <si>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</si>
  <si>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</si>
  <si>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</si>
  <si>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</si>
  <si>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</si>
  <si>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</si>
  <si>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</si>
  <si>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</si>
  <si>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</si>
  <si>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</si>
  <si>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</si>
  <si>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</si>
  <si>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</si>
  <si>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</si>
  <si>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</si>
  <si>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</si>
  <si>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</si>
  <si>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</si>
  <si>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</si>
  <si>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</si>
  <si>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</si>
  <si>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</si>
  <si>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</si>
  <si>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</si>
  <si>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</si>
  <si>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</si>
  <si>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</si>
  <si>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</si>
  <si>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</si>
  <si>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</si>
  <si>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</si>
  <si>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</si>
  <si>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</si>
  <si>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</si>
  <si>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</si>
  <si>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</si>
  <si>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</si>
  <si>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</si>
  <si>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</si>
  <si>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</si>
  <si>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</si>
  <si>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</si>
  <si>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</si>
  <si>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</si>
  <si>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</si>
  <si>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</si>
  <si>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</si>
  <si>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</si>
  <si>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</si>
  <si>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</si>
  <si>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</si>
  <si>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</si>
  <si>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</si>
  <si>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</si>
  <si>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</si>
  <si>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</si>
  <si>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</si>
  <si>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</si>
  <si>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</si>
  <si>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</si>
  <si>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</si>
  <si>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</si>
  <si>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</si>
  <si>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</si>
  <si>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</si>
  <si>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</si>
  <si>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</si>
  <si>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</si>
  <si>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</si>
  <si>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</si>
  <si>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</si>
  <si>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</si>
  <si>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</si>
  <si>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</si>
  <si>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</si>
  <si>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</si>
  <si>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</si>
  <si>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</si>
  <si>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</si>
  <si>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</si>
  <si>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</si>
  <si>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</si>
  <si>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</si>
  <si>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</si>
  <si>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</si>
  <si>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</si>
  <si>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</si>
  <si>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</si>
  <si>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</si>
  <si>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</si>
  <si>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</si>
  <si>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</si>
  <si>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</si>
  <si>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</si>
  <si>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</si>
  <si>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</si>
  <si>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</si>
  <si>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</si>
  <si>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</si>
  <si>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</si>
  <si>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</si>
  <si>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</si>
  <si>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</si>
  <si>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</si>
  <si>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</si>
  <si>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</si>
  <si>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</si>
  <si>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</si>
  <si>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</si>
  <si>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</si>
  <si>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</si>
  <si>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</si>
  <si>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</si>
  <si>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</si>
  <si>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</si>
  <si>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</si>
  <si>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</si>
  <si>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</si>
  <si>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</si>
  <si>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</si>
  <si>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</si>
  <si>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</si>
  <si>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</si>
  <si>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</si>
  <si>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</si>
  <si>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</si>
  <si>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</si>
  <si>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</si>
  <si>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</si>
  <si>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</si>
  <si>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</si>
  <si>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</si>
  <si>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</si>
  <si>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</si>
  <si>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</si>
  <si>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</si>
  <si>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</si>
  <si>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</si>
  <si>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</si>
  <si>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</si>
  <si>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</si>
  <si>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</si>
  <si>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</si>
  <si>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</si>
  <si>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</si>
  <si>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</si>
  <si>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</si>
  <si>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</si>
  <si>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</si>
  <si>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</si>
  <si>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</si>
  <si>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</si>
  <si>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</si>
  <si>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</si>
  <si>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</si>
  <si>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</si>
  <si>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</si>
  <si>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</si>
  <si>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</si>
  <si>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</si>
  <si>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</si>
  <si>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</si>
  <si>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</si>
  <si>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</si>
  <si>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</si>
  <si>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</si>
  <si>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</si>
  <si>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</si>
  <si>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</si>
  <si>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</si>
  <si>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</si>
  <si>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</si>
  <si>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</si>
  <si>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</si>
  <si>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</si>
  <si>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</si>
  <si>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</si>
  <si>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</si>
  <si>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</si>
  <si>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</si>
  <si>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</si>
  <si>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</si>
  <si>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</si>
  <si>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</si>
  <si>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</si>
  <si>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</si>
  <si>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</si>
  <si>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</si>
  <si>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</si>
  <si>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</si>
  <si>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</si>
  <si>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</si>
  <si>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</si>
  <si>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</si>
  <si>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</si>
  <si>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</si>
  <si>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</si>
  <si>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</si>
  <si>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</si>
  <si>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</si>
  <si>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</si>
  <si>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</si>
  <si>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</si>
  <si>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</si>
  <si>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</si>
  <si>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</si>
  <si>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</si>
  <si>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</si>
  <si>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</si>
  <si>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</si>
  <si>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</si>
  <si>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</si>
  <si>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</si>
  <si>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</si>
  <si>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</si>
  <si>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</si>
  <si>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</si>
  <si>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</si>
  <si>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</si>
  <si>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</si>
  <si>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</si>
  <si>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</si>
  <si>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</si>
  <si>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</si>
  <si>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</si>
  <si>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</si>
  <si>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</si>
  <si>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</si>
  <si>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</si>
  <si>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</si>
  <si>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</si>
  <si>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</si>
  <si>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</si>
  <si>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</si>
  <si>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</si>
  <si>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</si>
  <si>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</si>
  <si>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</si>
  <si>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</si>
  <si>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</si>
  <si>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</si>
  <si>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</si>
  <si>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</si>
  <si>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</si>
  <si>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</si>
  <si>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</si>
  <si>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</si>
  <si>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</si>
  <si>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</si>
  <si>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</si>
  <si>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</si>
  <si>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</si>
  <si>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</si>
  <si>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</si>
  <si>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</si>
  <si>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</si>
  <si>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</si>
  <si>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</si>
  <si>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</si>
  <si>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</si>
  <si>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</si>
  <si>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</si>
  <si>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</si>
  <si>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</si>
  <si>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</si>
  <si>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</si>
  <si>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</si>
  <si>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</si>
  <si>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</si>
  <si>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</si>
  <si>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</si>
  <si>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</si>
  <si>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</si>
  <si>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</si>
  <si>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</si>
  <si>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</si>
  <si>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</si>
  <si>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</si>
  <si>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</si>
  <si>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</si>
  <si>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</si>
  <si>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</si>
  <si>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</si>
  <si>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</si>
  <si>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</si>
  <si>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</si>
  <si>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</si>
  <si>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</si>
  <si>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</si>
  <si>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</si>
  <si>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</si>
  <si>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</si>
  <si>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</si>
  <si>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</si>
  <si>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</si>
  <si>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</si>
  <si>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</si>
  <si>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</si>
  <si>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</si>
  <si>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</si>
  <si>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</si>
  <si>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</si>
  <si>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</si>
  <si>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</si>
  <si>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</si>
  <si>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</si>
  <si>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</si>
  <si>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</si>
  <si>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</si>
  <si>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</si>
  <si>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</si>
  <si>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</si>
  <si>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</si>
  <si>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</si>
  <si>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</si>
  <si>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</si>
  <si>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</si>
  <si>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</si>
  <si>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</si>
  <si>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</si>
  <si>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</si>
  <si>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</si>
  <si>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</si>
  <si>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</si>
  <si>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</si>
  <si>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</si>
  <si>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</si>
  <si>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</si>
  <si>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</si>
  <si>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</si>
  <si>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</si>
  <si>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</si>
  <si>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</si>
  <si>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</si>
  <si>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</si>
  <si>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</si>
  <si>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</si>
  <si>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</si>
  <si>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</si>
  <si>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</si>
  <si>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</si>
  <si>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</si>
  <si>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</si>
  <si>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</si>
  <si>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</si>
  <si>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</si>
  <si>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</si>
  <si>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</si>
  <si>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</si>
  <si>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</si>
  <si>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</si>
  <si>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</si>
  <si>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</si>
  <si>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</si>
  <si>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</si>
  <si>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</si>
  <si>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</si>
  <si>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</si>
  <si>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</si>
  <si>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</si>
  <si>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</si>
  <si>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</si>
  <si>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</si>
  <si>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</si>
  <si>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</si>
  <si>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</si>
  <si>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</si>
  <si>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</si>
  <si>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</si>
  <si>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</si>
  <si>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</si>
  <si>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</si>
  <si>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</si>
  <si>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</si>
  <si>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</si>
  <si>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</si>
  <si>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</si>
  <si>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</si>
  <si>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</si>
  <si>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</si>
  <si>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</si>
  <si>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</si>
  <si>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</si>
  <si>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</si>
  <si>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</si>
  <si>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</si>
  <si>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</si>
  <si>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</si>
  <si>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</si>
  <si>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</si>
  <si>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</si>
  <si>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</si>
  <si>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</si>
  <si>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</si>
  <si>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</si>
  <si>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</si>
  <si>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</si>
  <si>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</si>
  <si>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</si>
  <si>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</si>
  <si>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</si>
  <si>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</si>
  <si>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</si>
  <si>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</si>
  <si>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</si>
  <si>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</si>
  <si>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</si>
  <si>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</si>
  <si>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</si>
  <si>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</si>
  <si>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</si>
  <si>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</si>
  <si>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</si>
  <si>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</si>
  <si>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</si>
  <si>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</si>
  <si>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</si>
  <si>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</si>
  <si>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</si>
  <si>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</si>
  <si>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</si>
  <si>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</si>
  <si>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</si>
  <si>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</si>
  <si>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</si>
  <si>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</si>
  <si>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</si>
  <si>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</si>
  <si>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</si>
  <si>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</si>
  <si>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</si>
  <si>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</si>
  <si>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</si>
  <si>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</si>
  <si>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</si>
  <si>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</si>
  <si>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</si>
  <si>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</si>
  <si>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</si>
  <si>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</si>
  <si>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</si>
  <si>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</si>
  <si>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</si>
  <si>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</si>
  <si>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</si>
  <si>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</si>
  <si>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</si>
  <si>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</si>
  <si>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</si>
  <si>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</si>
  <si>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</si>
  <si>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</si>
  <si>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</si>
  <si>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</si>
  <si>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</si>
  <si>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</si>
  <si>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</si>
  <si>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</si>
  <si>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</si>
  <si>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</si>
  <si>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</si>
  <si>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</si>
  <si>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</si>
  <si>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</si>
  <si>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</si>
  <si>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</si>
  <si>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</si>
  <si>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</si>
  <si>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</si>
  <si>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</si>
  <si>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</si>
  <si>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</si>
  <si>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</si>
  <si>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</si>
  <si>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</si>
  <si>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</si>
  <si>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</si>
  <si>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</si>
  <si>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</si>
  <si>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</si>
  <si>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</si>
  <si>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</si>
  <si>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</si>
  <si>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</si>
  <si>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</si>
  <si>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</si>
  <si>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</si>
  <si>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</si>
  <si>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</si>
  <si>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</si>
  <si>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</si>
  <si>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</si>
  <si>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</si>
  <si>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</si>
  <si>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</si>
  <si>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</si>
  <si>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</si>
  <si>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</si>
  <si>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</si>
  <si>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</si>
  <si>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</si>
  <si>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</si>
  <si>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</si>
  <si>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</si>
  <si>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</si>
  <si>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</si>
  <si>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</si>
  <si>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</si>
  <si>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</si>
  <si>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</si>
  <si>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</si>
  <si>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</si>
  <si>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</si>
  <si>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</si>
  <si>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</si>
  <si>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</si>
  <si>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</si>
  <si>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</si>
  <si>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</si>
  <si>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</si>
  <si>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</si>
  <si>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</si>
  <si>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</si>
  <si>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</si>
  <si>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</si>
  <si>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</si>
  <si>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</si>
  <si>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</si>
  <si>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</si>
  <si>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</si>
  <si>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</si>
  <si>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</si>
  <si>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</si>
  <si>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</si>
  <si>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</si>
  <si>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</si>
  <si>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</si>
  <si>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</si>
  <si>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</si>
  <si>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</si>
  <si>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</si>
  <si>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</si>
  <si>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</si>
  <si>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</si>
  <si>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</si>
  <si>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</si>
  <si>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</si>
  <si>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</si>
  <si>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</si>
  <si>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</si>
  <si>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</si>
  <si>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</si>
  <si>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</si>
  <si>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</si>
  <si>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</si>
  <si>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</si>
  <si>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</si>
  <si>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</si>
  <si>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</si>
  <si>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</si>
  <si>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</si>
  <si>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</si>
  <si>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</si>
  <si>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</si>
  <si>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</si>
  <si>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</si>
  <si>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</si>
  <si>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</si>
  <si>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</si>
  <si>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</si>
  <si>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</si>
  <si>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</si>
  <si>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</si>
  <si>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</si>
  <si>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</si>
  <si>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</si>
  <si>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</si>
  <si>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</si>
  <si>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</si>
  <si>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</si>
  <si>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</si>
  <si>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</si>
  <si>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</si>
  <si>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</si>
  <si>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</si>
  <si>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</si>
  <si>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</si>
  <si>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</si>
  <si>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</si>
  <si>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</si>
  <si>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</si>
  <si>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</si>
  <si>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</si>
  <si>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</si>
  <si>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</si>
  <si>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</si>
  <si>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</si>
  <si>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</si>
  <si>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</si>
  <si>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</si>
  <si>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</si>
  <si>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</si>
  <si>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</si>
  <si>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</si>
  <si>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</si>
  <si>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</si>
  <si>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</si>
  <si>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</si>
  <si>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</si>
  <si>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</si>
  <si>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</si>
  <si>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</si>
  <si>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</si>
  <si>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</si>
  <si>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</si>
  <si>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</si>
  <si>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</si>
  <si>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</si>
  <si>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</si>
  <si>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</si>
  <si>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</si>
  <si>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</si>
  <si>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</si>
  <si>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</si>
  <si>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</si>
  <si>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</si>
  <si>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</si>
  <si>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</si>
  <si>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</si>
  <si>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</si>
  <si>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</si>
  <si>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</si>
  <si>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</si>
  <si>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</si>
  <si>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</si>
  <si>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</si>
  <si>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</si>
  <si>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</si>
  <si>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</si>
  <si>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</si>
  <si>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</si>
  <si>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</si>
  <si>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</si>
  <si>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</si>
  <si>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</si>
  <si>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</si>
  <si>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</si>
  <si>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</si>
  <si>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</si>
  <si>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</si>
  <si>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</si>
  <si>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</si>
  <si>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</si>
  <si>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</si>
  <si>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</si>
  <si>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</si>
  <si>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</si>
  <si>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</si>
  <si>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</si>
  <si>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</si>
  <si>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</si>
  <si>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</si>
  <si>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</si>
  <si>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</si>
  <si>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</si>
  <si>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</si>
  <si>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</si>
  <si>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</si>
  <si>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</si>
  <si>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</si>
  <si>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</si>
  <si>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</si>
  <si>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</si>
  <si>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</si>
  <si>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</si>
  <si>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</si>
  <si>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</si>
  <si>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</si>
  <si>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</si>
  <si>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</si>
  <si>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</si>
  <si>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</si>
  <si>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</si>
  <si>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</si>
  <si>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</si>
  <si>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</si>
  <si>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</si>
  <si>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</si>
  <si>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</si>
  <si>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</si>
  <si>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</si>
  <si>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</si>
  <si>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</si>
  <si>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</si>
  <si>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</si>
  <si>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</si>
  <si>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</si>
  <si>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</si>
  <si>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</si>
  <si>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</si>
  <si>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</si>
  <si>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</si>
  <si>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</si>
  <si>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</si>
  <si>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</si>
  <si>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</si>
  <si>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</si>
  <si>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</si>
  <si>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</si>
  <si>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</si>
  <si>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</si>
  <si>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</si>
  <si>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</si>
  <si>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</si>
  <si>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</si>
  <si>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</si>
  <si>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</si>
  <si>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</si>
  <si>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</si>
  <si>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</si>
  <si>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</si>
  <si>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</si>
  <si>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</si>
  <si>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</si>
  <si>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</si>
  <si>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</si>
  <si>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</si>
  <si>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</si>
  <si>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</si>
  <si>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</si>
  <si>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</si>
  <si>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</si>
  <si>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</si>
  <si>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</si>
  <si>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</si>
  <si>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</si>
  <si>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</si>
  <si>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</si>
  <si>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</si>
  <si>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</si>
  <si>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</si>
  <si>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</si>
  <si>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</si>
  <si>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</si>
  <si>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</si>
  <si>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</si>
  <si>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</si>
  <si>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</si>
  <si>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</si>
  <si>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</si>
  <si>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</si>
  <si>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</si>
  <si>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</si>
  <si>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</si>
  <si>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</si>
  <si>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</si>
  <si>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</si>
  <si>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</si>
  <si>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</si>
  <si>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</si>
  <si>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</si>
  <si>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</si>
  <si>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</si>
  <si>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</si>
  <si>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</si>
  <si>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</si>
  <si>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</si>
  <si>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</si>
  <si>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</si>
  <si>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</si>
  <si>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</si>
  <si>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</si>
  <si>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</si>
  <si>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</si>
  <si>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</si>
  <si>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</si>
  <si>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</si>
  <si>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</si>
  <si>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</si>
  <si>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</si>
  <si>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</si>
  <si>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</si>
  <si>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</si>
  <si>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</si>
  <si>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</si>
  <si>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</si>
  <si>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</si>
  <si>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</si>
  <si>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</si>
  <si>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</si>
  <si>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</si>
  <si>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</si>
  <si>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</si>
  <si>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</si>
  <si>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</si>
  <si>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</si>
  <si>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</si>
  <si>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</si>
  <si>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</si>
  <si>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</si>
  <si>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</si>
  <si>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</si>
  <si>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</si>
  <si>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</si>
  <si>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</si>
  <si>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</si>
  <si>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</si>
  <si>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</si>
  <si>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</si>
  <si>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</si>
  <si>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</si>
  <si>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</si>
  <si>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</si>
  <si>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</si>
  <si>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</si>
  <si>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</si>
  <si>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</si>
  <si>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</si>
  <si>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</si>
  <si>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</si>
  <si>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</si>
  <si>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</si>
  <si>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</si>
  <si>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</si>
  <si>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</si>
  <si>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</si>
  <si>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</si>
  <si>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</si>
  <si>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</si>
  <si>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</si>
  <si>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</si>
  <si>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</si>
  <si>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</si>
  <si>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</si>
  <si>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</si>
  <si>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</si>
  <si>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</si>
  <si>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</si>
  <si>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</si>
  <si>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</si>
  <si>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</si>
  <si>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</si>
  <si>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</si>
  <si>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</si>
  <si>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</si>
  <si>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</si>
  <si>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</si>
  <si>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</si>
  <si>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</si>
  <si>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</si>
  <si>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</si>
  <si>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</si>
  <si>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</si>
  <si>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</si>
  <si>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</si>
  <si>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</si>
  <si>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</si>
  <si>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</si>
  <si>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</si>
  <si>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</si>
  <si>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</si>
  <si>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</si>
  <si>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</si>
  <si>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</si>
  <si>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</si>
  <si>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</si>
  <si>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</si>
  <si>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</si>
  <si>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</si>
  <si>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</si>
  <si>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</si>
  <si>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</si>
  <si>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</si>
  <si>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</si>
  <si>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</si>
  <si>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</si>
  <si>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</si>
  <si>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</si>
  <si>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</si>
  <si>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</si>
  <si>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</si>
  <si>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</si>
  <si>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</si>
  <si>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</si>
  <si>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</si>
  <si>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</si>
  <si>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</si>
  <si>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</si>
  <si>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</si>
  <si>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</si>
  <si>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</si>
  <si>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</si>
  <si>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</si>
  <si>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</si>
  <si>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</si>
  <si>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</si>
  <si>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</si>
  <si>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</si>
  <si>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</si>
  <si>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</si>
  <si>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</si>
  <si>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</si>
  <si>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</si>
  <si>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</si>
  <si>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</si>
  <si>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</si>
  <si>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</si>
  <si>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</si>
  <si>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</si>
  <si>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</si>
  <si>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</si>
  <si>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</si>
  <si>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</si>
  <si>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</si>
  <si>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</si>
  <si>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</si>
  <si>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</si>
  <si>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</si>
  <si>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</si>
  <si>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</si>
  <si>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</si>
  <si>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</si>
  <si>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</si>
  <si>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</si>
  <si>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</si>
  <si>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</si>
  <si>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</si>
  <si>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</si>
  <si>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</si>
  <si>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</si>
  <si>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</si>
  <si>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</si>
  <si>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</si>
  <si>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</si>
  <si>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</si>
  <si>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</si>
  <si>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</si>
  <si>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</si>
  <si>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</si>
  <si>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</si>
  <si>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</si>
  <si>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</si>
  <si>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</si>
  <si>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</si>
  <si>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</si>
  <si>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</si>
  <si>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</si>
  <si>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</si>
  <si>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</si>
  <si>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</si>
  <si>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</si>
  <si>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</si>
  <si>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</si>
  <si>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</si>
  <si>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</si>
  <si>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</si>
  <si>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</si>
  <si>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</si>
  <si>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</si>
  <si>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</si>
  <si>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</si>
  <si>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</si>
  <si>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</si>
  <si>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</si>
  <si>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</si>
  <si>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</si>
  <si>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</si>
  <si>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</si>
  <si>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</si>
  <si>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</si>
  <si>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</si>
  <si>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</si>
  <si>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</si>
  <si>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</si>
  <si>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</si>
  <si>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</si>
  <si>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</si>
  <si>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</si>
  <si>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</si>
  <si>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</si>
  <si>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</si>
  <si>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</si>
  <si>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</si>
  <si>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</si>
  <si>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</si>
  <si>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</si>
  <si>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</si>
  <si>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</si>
  <si>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</si>
  <si>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</si>
  <si>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</si>
  <si>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</si>
  <si>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</si>
  <si>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</si>
  <si>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</si>
  <si>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</si>
  <si>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</si>
  <si>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</si>
  <si>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</si>
  <si>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</si>
  <si>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</si>
  <si>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</si>
  <si>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</si>
  <si>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</si>
  <si>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</si>
  <si>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</si>
  <si>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</si>
  <si>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</si>
  <si>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</si>
  <si>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</si>
  <si>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</si>
  <si>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</si>
  <si>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</si>
  <si>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</si>
  <si>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</si>
  <si>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</si>
  <si>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</si>
  <si>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</si>
  <si>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</si>
  <si>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</si>
  <si>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</si>
  <si>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</si>
  <si>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</si>
  <si>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</si>
  <si>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</si>
  <si>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</si>
  <si>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</si>
  <si>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</si>
  <si>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</si>
  <si>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</si>
  <si>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</si>
  <si>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</si>
  <si>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</si>
  <si>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</si>
  <si>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</si>
  <si>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</si>
  <si>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</si>
  <si>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</si>
  <si>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</si>
  <si>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</si>
  <si>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</si>
  <si>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</si>
  <si>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</si>
  <si>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</si>
  <si>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</si>
  <si>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</si>
  <si>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</si>
  <si>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</si>
  <si>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</si>
  <si>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</si>
  <si>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</si>
  <si>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</si>
  <si>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</si>
  <si>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</si>
  <si>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</si>
  <si>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</si>
  <si>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</si>
  <si>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</si>
  <si>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</si>
  <si>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</si>
  <si>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</si>
  <si>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</si>
  <si>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</si>
  <si>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</si>
  <si>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</si>
  <si>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</si>
  <si>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</si>
  <si>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</si>
  <si>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</si>
  <si>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</si>
  <si>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</si>
  <si>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</si>
  <si>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</si>
  <si>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</si>
  <si>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</si>
  <si>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</si>
  <si>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</si>
  <si>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</si>
  <si>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</si>
  <si>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</si>
  <si>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</si>
  <si>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</si>
  <si>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</si>
  <si>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</si>
  <si>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</si>
  <si>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</si>
  <si>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</si>
  <si>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</si>
  <si>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</si>
  <si>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</si>
  <si>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</si>
  <si>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</si>
  <si>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</si>
  <si>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</si>
  <si>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</si>
  <si>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</si>
  <si>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</si>
  <si>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</si>
  <si>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</si>
  <si>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</si>
  <si>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</si>
  <si>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</si>
  <si>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</si>
  <si>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</si>
  <si>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</si>
  <si>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</si>
  <si>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</si>
  <si>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</si>
  <si>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</si>
  <si>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</si>
  <si>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</si>
  <si>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</si>
  <si>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</si>
  <si>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</si>
  <si>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</si>
  <si>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</si>
  <si>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</si>
  <si>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</si>
  <si>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</si>
  <si>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</si>
  <si>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</si>
  <si>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</si>
  <si>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</si>
  <si>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</si>
  <si>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</si>
  <si>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</si>
  <si>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</si>
  <si>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</si>
  <si>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</si>
  <si>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</si>
  <si>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</si>
  <si>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</si>
  <si>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</si>
  <si>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</si>
  <si>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</si>
  <si>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</si>
  <si>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</si>
  <si>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</si>
  <si>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</si>
  <si>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</si>
  <si>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</si>
  <si>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</si>
  <si>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</si>
  <si>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</si>
  <si>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</si>
  <si>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</si>
  <si>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</si>
  <si>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</si>
  <si>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</si>
  <si>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</si>
  <si>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</si>
  <si>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</si>
  <si>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</si>
  <si>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</si>
  <si>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</si>
  <si>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</si>
  <si>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</si>
  <si>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</si>
  <si>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</si>
  <si>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</si>
  <si>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</si>
  <si>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</si>
  <si>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</si>
  <si>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</si>
  <si>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</si>
  <si>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</si>
  <si>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</si>
  <si>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</si>
  <si>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</si>
  <si>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</si>
  <si>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</si>
  <si>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</si>
  <si>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</si>
  <si>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</si>
  <si>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</si>
  <si>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</si>
  <si>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</si>
  <si>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</si>
  <si>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</si>
  <si>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</si>
  <si>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</si>
  <si>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</si>
  <si>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</si>
  <si>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</si>
  <si>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</si>
  <si>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</si>
  <si>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</si>
  <si>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</si>
  <si>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</si>
  <si>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</si>
  <si>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</si>
  <si>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</si>
  <si>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</si>
  <si>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</si>
  <si>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</si>
  <si>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</si>
  <si>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</si>
  <si>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</si>
  <si>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</si>
  <si>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</si>
  <si>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</si>
  <si>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</si>
  <si>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</si>
  <si>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</si>
  <si>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</si>
  <si>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</si>
  <si>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</si>
  <si>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</si>
  <si>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</si>
  <si>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</si>
  <si>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</si>
  <si>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</si>
  <si>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</si>
  <si>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</si>
  <si>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</si>
  <si>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</si>
  <si>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</si>
  <si>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</si>
  <si>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</si>
  <si>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</si>
  <si>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</si>
  <si>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</si>
  <si>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</si>
  <si>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</si>
  <si>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</si>
  <si>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</si>
  <si>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</si>
  <si>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</si>
  <si>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</si>
  <si>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</si>
  <si>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</si>
  <si>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</si>
  <si>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</si>
  <si>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</si>
  <si>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</si>
  <si>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</si>
  <si>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</si>
  <si>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</si>
  <si>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</si>
  <si>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</si>
  <si>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</si>
  <si>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</si>
  <si>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</si>
  <si>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</si>
  <si>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</si>
  <si>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</si>
  <si>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</si>
  <si>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</si>
  <si>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</si>
  <si>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</si>
  <si>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</si>
  <si>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</si>
  <si>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</si>
  <si>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</si>
  <si>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</si>
  <si>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</si>
  <si>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</si>
  <si>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</si>
  <si>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</si>
  <si>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</si>
  <si>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</si>
  <si>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</si>
  <si>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</si>
  <si>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</si>
  <si>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</si>
  <si>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</si>
  <si>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</si>
  <si>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</si>
  <si>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</si>
  <si>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</si>
  <si>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</si>
  <si>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</si>
  <si>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</si>
  <si>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</si>
  <si>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</si>
  <si>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</si>
  <si>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</si>
  <si>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</si>
  <si>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</si>
  <si>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</si>
  <si>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</si>
  <si>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</si>
  <si>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</si>
  <si>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</si>
  <si>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</si>
  <si>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</si>
  <si>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</si>
  <si>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</si>
  <si>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</si>
  <si>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</si>
  <si>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</si>
  <si>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</si>
  <si>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</si>
  <si>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</si>
  <si>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</si>
  <si>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</si>
  <si>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</si>
  <si>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</si>
  <si>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</si>
  <si>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</si>
  <si>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</si>
  <si>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</si>
  <si>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</si>
  <si>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</si>
  <si>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</si>
  <si>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</si>
  <si>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</si>
  <si>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</si>
  <si>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</si>
  <si>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</si>
  <si>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</si>
  <si>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</si>
  <si>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</si>
  <si>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</si>
  <si>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</si>
  <si>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</si>
  <si>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</si>
  <si>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</si>
  <si>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</si>
  <si>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</si>
  <si>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</si>
  <si>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</si>
  <si>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</si>
  <si>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</si>
  <si>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</si>
  <si>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</si>
  <si>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</si>
  <si>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</si>
  <si>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</si>
  <si>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</si>
  <si>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</si>
  <si>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</si>
  <si>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</si>
  <si>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</si>
  <si>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</si>
  <si>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</si>
  <si>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</si>
  <si>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</si>
  <si>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</si>
  <si>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</si>
  <si>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</si>
  <si>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</si>
  <si>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</si>
  <si>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</si>
  <si>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</si>
  <si>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</si>
  <si>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</si>
  <si>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</si>
  <si>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</si>
  <si>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</si>
  <si>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</si>
  <si>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</si>
  <si>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</si>
  <si>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</si>
  <si>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</si>
  <si>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</si>
  <si>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</si>
  <si>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</si>
  <si>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</si>
  <si>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</si>
  <si>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</si>
  <si>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</si>
  <si>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</si>
  <si>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</si>
  <si>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</si>
  <si>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</si>
  <si>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</si>
  <si>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</si>
  <si>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</si>
  <si>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</si>
  <si>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</si>
  <si>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</si>
  <si>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</si>
  <si>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</si>
  <si>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</si>
  <si>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</si>
  <si>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</si>
  <si>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</si>
  <si>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</si>
  <si>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</si>
  <si>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</si>
  <si>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</si>
  <si>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</si>
  <si>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</si>
  <si>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</si>
  <si>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</si>
  <si>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</si>
  <si>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</si>
  <si>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</si>
  <si>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</si>
  <si>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</si>
  <si>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</si>
  <si>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</si>
  <si>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</si>
  <si>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</si>
  <si>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</si>
  <si>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</si>
  <si>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</si>
  <si>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</si>
  <si>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</si>
  <si>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</si>
  <si>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</si>
  <si>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</si>
  <si>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</si>
  <si>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</si>
  <si>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</si>
  <si>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</si>
  <si>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</si>
  <si>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</si>
  <si>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</si>
  <si>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</si>
  <si>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</si>
  <si>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</si>
  <si>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</si>
  <si>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</si>
  <si>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</si>
  <si>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</si>
  <si>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</si>
  <si>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</si>
  <si>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</si>
  <si>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</si>
  <si>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</si>
  <si>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</si>
  <si>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</si>
  <si>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</si>
  <si>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</si>
  <si>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</si>
  <si>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</si>
  <si>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</si>
  <si>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</si>
  <si>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</si>
  <si>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</si>
  <si>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</si>
  <si>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</si>
  <si>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</si>
  <si>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</si>
  <si>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</si>
  <si>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</si>
  <si>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</si>
  <si>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</si>
  <si>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</si>
  <si>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</si>
  <si>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</si>
  <si>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</si>
  <si>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</si>
  <si>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</si>
  <si>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</si>
  <si>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</si>
  <si>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</si>
  <si>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</si>
  <si>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</si>
  <si>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</si>
  <si>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</si>
  <si>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</si>
  <si>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</si>
  <si>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</si>
  <si>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</si>
  <si>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</si>
  <si>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</si>
  <si>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</si>
  <si>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</si>
  <si>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</si>
  <si>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</si>
  <si>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</si>
  <si>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</si>
  <si>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</si>
  <si>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</si>
  <si>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</si>
  <si>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</si>
  <si>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</si>
  <si>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</si>
  <si>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</si>
  <si>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</si>
  <si>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</si>
  <si>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</si>
  <si>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</si>
  <si>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</si>
  <si>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</si>
  <si>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</si>
  <si>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</si>
  <si>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</si>
  <si>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</si>
  <si>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</si>
  <si>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</si>
  <si>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</si>
  <si>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</si>
  <si>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</si>
  <si>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</si>
  <si>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</si>
  <si>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</si>
  <si>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</si>
  <si>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</si>
  <si>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</si>
  <si>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</si>
  <si>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</si>
  <si>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</si>
  <si>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</si>
  <si>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</si>
  <si>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</si>
  <si>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</si>
  <si>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</si>
  <si>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</si>
  <si>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</si>
  <si>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</si>
  <si>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</si>
  <si>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</si>
  <si>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</si>
  <si>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</si>
  <si>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</si>
  <si>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</si>
  <si>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</si>
  <si>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</si>
  <si>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</si>
  <si>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</si>
  <si>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</si>
  <si>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</si>
  <si>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</si>
  <si>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</si>
  <si>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</si>
  <si>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</si>
  <si>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</si>
  <si>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</si>
  <si>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</si>
  <si>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</si>
  <si>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</si>
  <si>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</si>
  <si>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</si>
  <si>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</si>
  <si>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</si>
  <si>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</si>
  <si>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</si>
  <si>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</si>
  <si>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</si>
  <si>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</si>
  <si>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</si>
  <si>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</si>
  <si>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</si>
  <si>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</si>
  <si>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</si>
  <si>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</si>
  <si>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</si>
  <si>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</si>
  <si>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</si>
  <si>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</si>
  <si>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</si>
  <si>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</si>
  <si>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</si>
  <si>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</si>
  <si>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</si>
  <si>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</si>
  <si>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</si>
  <si>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</si>
  <si>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</si>
  <si>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</si>
  <si>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</si>
  <si>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</si>
  <si>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</si>
  <si>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</si>
  <si>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</si>
  <si>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</si>
  <si>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</si>
  <si>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</si>
  <si>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</si>
  <si>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</si>
  <si>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</si>
  <si>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</si>
  <si>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</si>
  <si>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</si>
  <si>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</si>
  <si>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</si>
  <si>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</si>
  <si>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</si>
  <si>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</si>
  <si>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</si>
  <si>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</si>
  <si>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</si>
  <si>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</si>
  <si>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</si>
  <si>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</si>
  <si>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</si>
  <si>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</si>
  <si>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</si>
  <si>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</si>
  <si>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</si>
  <si>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</si>
  <si>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</si>
  <si>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</si>
  <si>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</si>
  <si>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</si>
  <si>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</si>
  <si>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</si>
  <si>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</si>
  <si>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</si>
  <si>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</si>
  <si>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</si>
  <si>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</si>
  <si>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</si>
  <si>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</si>
  <si>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</si>
  <si>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</si>
  <si>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</si>
  <si>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</si>
  <si>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</si>
  <si>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</si>
  <si>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</si>
  <si>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</si>
  <si>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</si>
  <si>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</si>
  <si>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</si>
  <si>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</si>
  <si>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</si>
  <si>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</si>
  <si>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</si>
  <si>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</si>
  <si>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</si>
  <si>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</si>
  <si>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</si>
  <si>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</si>
  <si>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</si>
  <si>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</si>
  <si>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</si>
  <si>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</si>
  <si>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</si>
  <si>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</si>
  <si>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</si>
  <si>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</si>
  <si>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</si>
  <si>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</si>
  <si>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</si>
  <si>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</si>
  <si>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</si>
  <si>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</si>
  <si>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</si>
  <si>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</si>
  <si>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</si>
  <si>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</si>
  <si>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</si>
  <si>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</si>
  <si>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</si>
  <si>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</si>
  <si>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</si>
  <si>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</si>
  <si>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</si>
  <si>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</si>
  <si>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</si>
  <si>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</si>
  <si>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</si>
  <si>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</si>
  <si>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</si>
  <si>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</si>
  <si>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</si>
  <si>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</si>
  <si>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</si>
  <si>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</si>
  <si>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</si>
  <si>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</si>
  <si>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</si>
  <si>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</si>
  <si>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</si>
  <si>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</si>
  <si>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</si>
  <si>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</si>
  <si>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</si>
  <si>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</si>
  <si>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</si>
  <si>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</si>
  <si>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</si>
  <si>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</si>
  <si>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</si>
  <si>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</si>
  <si>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</si>
  <si>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</si>
  <si>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</si>
  <si>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</si>
  <si>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</si>
  <si>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</si>
  <si>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</si>
  <si>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</si>
  <si>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</si>
  <si>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</si>
  <si>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</si>
  <si>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</si>
  <si>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</si>
  <si>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</si>
  <si>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</si>
  <si>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</si>
  <si>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</si>
  <si>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</si>
  <si>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</si>
  <si>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</si>
  <si>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</si>
  <si>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</si>
  <si>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</si>
  <si>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</si>
  <si>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</si>
  <si>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</si>
  <si>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</si>
  <si>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</si>
  <si>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</si>
  <si>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</si>
  <si>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</si>
  <si>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</si>
  <si>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</si>
  <si>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</si>
  <si>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</si>
  <si>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</si>
  <si>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</si>
  <si>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</si>
  <si>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</si>
  <si>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</si>
  <si>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</si>
  <si>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</si>
  <si>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</si>
  <si>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</si>
  <si>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</si>
  <si>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</si>
  <si>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</si>
  <si>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</si>
  <si>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</si>
  <si>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</si>
  <si>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</si>
  <si>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</si>
  <si>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</si>
  <si>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</si>
  <si>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</si>
  <si>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</si>
  <si>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</si>
  <si>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</si>
  <si>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</si>
  <si>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</si>
  <si>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</si>
  <si>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</si>
  <si>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</si>
  <si>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</si>
  <si>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</si>
  <si>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</si>
  <si>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</si>
  <si>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</si>
  <si>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</si>
  <si>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</si>
  <si>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</si>
  <si>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</si>
  <si>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</si>
  <si>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</si>
  <si>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</si>
  <si>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</si>
  <si>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</si>
  <si>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</si>
  <si>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</si>
  <si>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</si>
  <si>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</si>
  <si>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</si>
  <si>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</si>
  <si>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</si>
  <si>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</si>
  <si>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</si>
  <si>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</si>
  <si>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</si>
  <si>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</si>
  <si>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</si>
  <si>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</si>
  <si>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</si>
  <si>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</si>
  <si>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</si>
  <si>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</si>
  <si>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</si>
  <si>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</si>
  <si>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</si>
  <si>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</si>
  <si>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</si>
  <si>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</si>
  <si>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</si>
  <si>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</si>
  <si>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</si>
  <si>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</si>
  <si>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</si>
  <si>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</si>
  <si>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</si>
  <si>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</si>
  <si>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</si>
  <si>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</si>
  <si>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</si>
  <si>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</si>
  <si>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</si>
  <si>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</si>
  <si>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</si>
  <si>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</si>
  <si>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</si>
  <si>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</si>
  <si>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</si>
  <si>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</si>
  <si>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</si>
  <si>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</si>
  <si>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</si>
  <si>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</si>
  <si>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</si>
  <si>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</si>
  <si>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</si>
  <si>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</si>
  <si>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</si>
  <si>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</si>
  <si>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</si>
  <si>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</si>
  <si>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</si>
  <si>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</si>
  <si>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</si>
  <si>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</si>
  <si>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</si>
  <si>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</si>
  <si>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</si>
  <si>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</si>
  <si>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</si>
  <si>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</si>
  <si>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</si>
  <si>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</si>
  <si>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</si>
  <si>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</si>
  <si>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</si>
  <si>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</si>
  <si>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</si>
  <si>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</si>
  <si>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</si>
  <si>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</si>
  <si>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</si>
  <si>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</si>
  <si>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</si>
  <si>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</si>
  <si>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</si>
  <si>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</si>
  <si>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</si>
  <si>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</si>
  <si>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</si>
  <si>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</si>
  <si>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</si>
  <si>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</si>
  <si>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</si>
  <si>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</si>
  <si>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</si>
  <si>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</si>
  <si>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</si>
  <si>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</si>
  <si>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</si>
  <si>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</si>
  <si>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</si>
  <si>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</si>
  <si>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</si>
  <si>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</si>
  <si>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</si>
  <si>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</si>
  <si>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</si>
  <si>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</si>
  <si>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</si>
  <si>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</si>
  <si>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</si>
  <si>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</si>
  <si>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</si>
  <si>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</si>
  <si>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</si>
  <si>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</si>
  <si>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</si>
  <si>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</si>
  <si>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</si>
  <si>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</si>
  <si>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</si>
  <si>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</si>
  <si>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</si>
  <si>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</si>
  <si>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</si>
  <si>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</si>
  <si>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</si>
  <si>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</si>
  <si>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</si>
  <si>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</si>
  <si>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</si>
  <si>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</si>
  <si>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</si>
  <si>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</si>
  <si>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</si>
  <si>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</si>
  <si>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</si>
  <si>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</si>
  <si>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</si>
  <si>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</si>
  <si>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</si>
  <si>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</si>
  <si>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</si>
  <si>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</si>
  <si>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</si>
  <si>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</si>
  <si>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</si>
  <si>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</si>
  <si>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</si>
  <si>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</si>
  <si>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</si>
  <si>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</si>
  <si>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</si>
  <si>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</si>
  <si>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</si>
  <si>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</si>
  <si>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</si>
  <si>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</si>
  <si>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</si>
  <si>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</si>
  <si>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</si>
  <si>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</si>
  <si>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</si>
  <si>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</si>
  <si>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</si>
  <si>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</si>
  <si>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</si>
  <si>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</si>
  <si>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</si>
  <si>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</si>
  <si>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</si>
  <si>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</si>
  <si>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</si>
  <si>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</si>
  <si>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</si>
  <si>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</si>
  <si>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</si>
  <si>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</si>
  <si>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</si>
  <si>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</si>
  <si>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</si>
  <si>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</si>
  <si>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</si>
  <si>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</si>
  <si>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</si>
  <si>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</si>
  <si>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</si>
  <si>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</si>
  <si>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</si>
  <si>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</si>
  <si>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</si>
  <si>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</si>
  <si>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</si>
  <si>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</si>
  <si>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</si>
  <si>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</si>
  <si>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</si>
  <si>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</si>
  <si>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</si>
  <si>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</si>
  <si>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</si>
  <si>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</si>
  <si>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</si>
  <si>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</si>
  <si>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</si>
  <si>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</si>
  <si>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</si>
  <si>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</si>
  <si>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</si>
  <si>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</si>
  <si>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</si>
  <si>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</si>
  <si>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</si>
  <si>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</si>
  <si>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</si>
  <si>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</si>
  <si>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</si>
  <si>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</si>
  <si>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</si>
  <si>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</si>
  <si>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</si>
  <si>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</si>
  <si>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</si>
  <si>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</si>
  <si>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</si>
  <si>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</si>
  <si>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</si>
  <si>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</si>
  <si>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</si>
  <si>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</si>
  <si>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</si>
  <si>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</si>
  <si>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</si>
  <si>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</si>
  <si>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</si>
  <si>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</si>
  <si>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</si>
  <si>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</si>
  <si>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</si>
  <si>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</si>
  <si>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</si>
  <si>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</si>
  <si>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</si>
  <si>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</si>
  <si>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</si>
  <si>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</si>
  <si>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</si>
  <si>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</si>
  <si>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</si>
  <si>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</si>
  <si>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</si>
  <si>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</si>
  <si>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</si>
  <si>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</si>
  <si>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</si>
  <si>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</si>
  <si>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</si>
  <si>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</si>
  <si>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</si>
  <si>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</si>
  <si>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</si>
  <si>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</si>
  <si>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</si>
  <si>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</si>
  <si>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</si>
  <si>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</si>
  <si>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</si>
  <si>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</si>
  <si>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</si>
  <si>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</si>
  <si>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</si>
  <si>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</si>
  <si>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</si>
  <si>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</si>
  <si>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</si>
  <si>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</si>
  <si>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</si>
  <si>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</si>
  <si>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</si>
  <si>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</si>
  <si>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</si>
  <si>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</si>
  <si>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</si>
  <si>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</si>
  <si>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</si>
  <si>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</si>
  <si>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</si>
  <si>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</si>
  <si>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</si>
  <si>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</si>
  <si>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</si>
  <si>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</si>
  <si>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</si>
  <si>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</si>
  <si>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</si>
  <si>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</si>
  <si>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</si>
  <si>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</si>
  <si>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</si>
  <si>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</si>
  <si>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</si>
  <si>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</si>
  <si>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</si>
  <si>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</si>
  <si>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</si>
  <si>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</si>
  <si>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</si>
  <si>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</si>
  <si>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</si>
  <si>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</si>
  <si>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</si>
  <si>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</si>
  <si>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</si>
  <si>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</si>
  <si>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</si>
  <si>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</si>
  <si>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</si>
  <si>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</si>
  <si>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</si>
  <si>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</si>
  <si>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</si>
  <si>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</si>
  <si>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</si>
  <si>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</si>
  <si>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</si>
  <si>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</si>
  <si>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</si>
  <si>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</si>
  <si>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</si>
  <si>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</si>
  <si>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</si>
  <si>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</si>
  <si>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</si>
  <si>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</si>
  <si>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</si>
  <si>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</si>
  <si>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</si>
  <si>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</si>
  <si>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</si>
  <si>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</si>
  <si>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</si>
  <si>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</si>
  <si>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</si>
  <si>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</si>
  <si>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</si>
  <si>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</si>
  <si>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</si>
  <si>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</si>
  <si>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</si>
  <si>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</si>
  <si>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</si>
  <si>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</si>
  <si>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</si>
  <si>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</si>
  <si>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</si>
  <si>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</si>
  <si>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</si>
  <si>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</si>
  <si>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</si>
  <si>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</si>
  <si>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</si>
  <si>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</si>
  <si>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</si>
  <si>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</si>
  <si>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</si>
  <si>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</si>
  <si>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</si>
  <si>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</si>
  <si>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</si>
  <si>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</si>
  <si>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</si>
  <si>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</si>
  <si>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</si>
  <si>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</si>
  <si>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</si>
  <si>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</si>
  <si>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</si>
  <si>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</si>
  <si>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</si>
  <si>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</si>
  <si>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</si>
  <si>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</si>
  <si>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</si>
  <si>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</si>
  <si>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</si>
  <si>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</si>
  <si>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</si>
  <si>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</si>
  <si>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</si>
  <si>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</si>
  <si>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</si>
  <si>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</si>
  <si>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</si>
  <si>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</si>
  <si>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</si>
  <si>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</si>
  <si>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</si>
  <si>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</si>
  <si>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</si>
  <si>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</si>
  <si>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</si>
  <si>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</si>
  <si>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</si>
  <si>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</si>
  <si>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</si>
  <si>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</si>
  <si>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</si>
  <si>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</si>
  <si>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</si>
  <si>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</si>
  <si>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</si>
  <si>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</si>
  <si>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</si>
  <si>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</si>
  <si>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</si>
  <si>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</si>
  <si>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</si>
  <si>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</si>
  <si>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</si>
  <si>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</si>
  <si>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</si>
  <si>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</si>
  <si>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</si>
  <si>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</si>
  <si>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</si>
  <si>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</si>
  <si>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</si>
  <si>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</si>
  <si>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</si>
  <si>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</si>
  <si>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</si>
  <si>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</si>
  <si>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</si>
  <si>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</si>
  <si>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</si>
  <si>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</si>
  <si>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</si>
  <si>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</si>
  <si>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</si>
  <si>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</si>
  <si>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</si>
  <si>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</si>
  <si>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</si>
  <si>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</si>
  <si>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</si>
  <si>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</si>
  <si>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</si>
  <si>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</si>
  <si>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</si>
  <si>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</si>
  <si>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</si>
  <si>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</si>
  <si>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</si>
  <si>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</si>
  <si>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</si>
  <si>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</si>
  <si>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</si>
  <si>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</si>
  <si>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</si>
  <si>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</si>
  <si>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</si>
  <si>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</si>
  <si>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</si>
  <si>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</si>
  <si>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</si>
  <si>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</si>
  <si>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</si>
  <si>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</si>
  <si>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</si>
  <si>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</si>
  <si>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</si>
  <si>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</si>
  <si>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</si>
  <si>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</si>
  <si>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</si>
  <si>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</si>
  <si>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</si>
  <si>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</si>
  <si>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</si>
  <si>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</si>
  <si>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</si>
  <si>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</si>
  <si>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</si>
  <si>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</si>
  <si>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</si>
  <si>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</si>
  <si>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</si>
  <si>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</si>
  <si>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</si>
  <si>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</si>
  <si>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</si>
  <si>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</si>
  <si>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</si>
  <si>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</si>
  <si>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</si>
  <si>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</si>
  <si>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</si>
  <si>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</si>
  <si>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</si>
  <si>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</si>
  <si>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</si>
  <si>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</si>
  <si>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</si>
  <si>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</si>
  <si>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</si>
  <si>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</si>
  <si>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</si>
  <si>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</si>
  <si>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</si>
  <si>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</si>
  <si>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</si>
  <si>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</si>
  <si>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</si>
  <si>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</si>
  <si>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</si>
  <si>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</si>
  <si>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</si>
  <si>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</si>
  <si>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</si>
  <si>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</si>
  <si>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</si>
  <si>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</si>
  <si>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</si>
  <si>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</si>
  <si>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</si>
  <si>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</si>
  <si>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</si>
  <si>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</si>
  <si>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</si>
  <si>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</si>
  <si>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</si>
  <si>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</si>
  <si>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</si>
  <si>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</si>
  <si>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</si>
  <si>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</si>
  <si>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</si>
  <si>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</si>
  <si>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</si>
  <si>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</si>
  <si>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</si>
  <si>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</si>
  <si>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</si>
  <si>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</si>
  <si>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</si>
  <si>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</si>
  <si>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</si>
  <si>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</si>
  <si>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</si>
  <si>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</si>
  <si>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</si>
  <si>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</si>
  <si>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</si>
  <si>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</si>
  <si>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</si>
  <si>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</si>
  <si>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</si>
  <si>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</si>
  <si>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</si>
  <si>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</si>
  <si>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</si>
  <si>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</si>
  <si>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</si>
  <si>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</si>
  <si>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</si>
  <si>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</si>
  <si>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</si>
  <si>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</si>
  <si>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</si>
  <si>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</si>
  <si>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</si>
  <si>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</si>
  <si>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</si>
  <si>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</si>
  <si>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</si>
  <si>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</si>
  <si>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</si>
  <si>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</si>
  <si>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</si>
  <si>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</si>
  <si>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</si>
  <si>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</si>
  <si>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</si>
  <si>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</si>
  <si>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</si>
  <si>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</si>
  <si>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</si>
  <si>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</si>
  <si>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</si>
  <si>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</si>
  <si>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</si>
  <si>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</si>
  <si>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</si>
  <si>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</si>
  <si>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</si>
  <si>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</si>
  <si>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</si>
  <si>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</si>
  <si>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</si>
  <si>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</si>
  <si>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</si>
  <si>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</si>
  <si>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</si>
  <si>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</si>
  <si>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</si>
  <si>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</si>
  <si>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</si>
  <si>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</si>
  <si>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</si>
  <si>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</si>
  <si>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</si>
  <si>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</si>
  <si>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</si>
  <si>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</si>
  <si>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</si>
  <si>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</si>
  <si>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</si>
  <si>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</si>
  <si>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</si>
  <si>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</si>
  <si>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</si>
  <si>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</si>
  <si>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</si>
  <si>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</si>
  <si>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</si>
  <si>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</si>
  <si>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</si>
  <si>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</si>
  <si>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</si>
  <si>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</si>
  <si>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</si>
  <si>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</si>
  <si>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</si>
  <si>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</si>
  <si>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</si>
  <si>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</si>
  <si>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</si>
  <si>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</si>
  <si>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</si>
  <si>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</si>
  <si>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</si>
  <si>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</si>
  <si>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</si>
  <si>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</si>
  <si>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</si>
  <si>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</si>
  <si>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</si>
  <si>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</si>
  <si>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</si>
  <si>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</si>
  <si>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</si>
  <si>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</si>
  <si>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</si>
  <si>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</si>
  <si>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</si>
  <si>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</si>
  <si>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</si>
  <si>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</si>
  <si>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</si>
  <si>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</si>
  <si>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</si>
  <si>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</si>
  <si>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</si>
  <si>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</si>
  <si>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</si>
  <si>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</si>
  <si>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</si>
  <si>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</si>
  <si>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</si>
  <si>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</si>
  <si>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</si>
  <si>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</si>
  <si>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</si>
  <si>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</si>
  <si>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</si>
  <si>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</si>
  <si>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</si>
  <si>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</si>
  <si>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</si>
  <si>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</si>
  <si>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</si>
  <si>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</si>
  <si>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</si>
  <si>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</si>
  <si>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</si>
  <si>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</si>
  <si>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</si>
  <si>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</si>
  <si>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</si>
  <si>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</si>
  <si>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</si>
  <si>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</si>
  <si>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</si>
  <si>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</si>
  <si>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</si>
  <si>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</si>
  <si>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</si>
  <si>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</si>
  <si>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</si>
  <si>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</si>
  <si>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</si>
  <si>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</si>
  <si>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</si>
  <si>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</si>
  <si>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</si>
  <si>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</si>
  <si>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</si>
  <si>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</si>
  <si>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</si>
  <si>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</si>
  <si>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</si>
  <si>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</si>
  <si>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</si>
  <si>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</si>
  <si>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</si>
  <si>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</si>
  <si>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</si>
  <si>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</si>
  <si>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</si>
  <si>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</si>
  <si>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</si>
  <si>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</si>
  <si>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</si>
  <si>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</si>
  <si>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</si>
  <si>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</si>
  <si>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</si>
  <si>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</si>
  <si>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</si>
  <si>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</si>
  <si>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</si>
  <si>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</si>
  <si>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</si>
  <si>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</si>
  <si>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</si>
  <si>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</si>
  <si>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</si>
  <si>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</si>
  <si>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</si>
  <si>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</si>
  <si>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</si>
  <si>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</si>
  <si>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</si>
  <si>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</si>
  <si>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</si>
  <si>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</si>
  <si>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</si>
  <si>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</si>
  <si>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</si>
  <si>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</si>
  <si>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</si>
  <si>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</si>
  <si>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</si>
  <si>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</si>
  <si>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</si>
  <si>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</si>
  <si>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</si>
  <si>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</si>
  <si>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</si>
  <si>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</si>
  <si>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</si>
  <si>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</si>
  <si>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</si>
  <si>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</si>
  <si>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</si>
  <si>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</si>
  <si>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</si>
  <si>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</si>
  <si>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</si>
  <si>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</si>
  <si>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</si>
  <si>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</si>
  <si>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</si>
  <si>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</si>
  <si>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</si>
  <si>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</si>
  <si>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</si>
  <si>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</si>
  <si>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</si>
  <si>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</si>
  <si>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</si>
  <si>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</si>
  <si>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</si>
  <si>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</si>
  <si>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</si>
  <si>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</si>
  <si>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</si>
  <si>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</si>
  <si>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</si>
  <si>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</si>
  <si>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</si>
  <si>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</si>
  <si>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</si>
  <si>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</si>
  <si>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</si>
  <si>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</si>
  <si>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</si>
  <si>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</si>
  <si>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</si>
  <si>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</si>
  <si>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</si>
  <si>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</si>
  <si>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</si>
  <si>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</si>
  <si>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</si>
  <si>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</si>
  <si>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</si>
  <si>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</si>
  <si>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</si>
  <si>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</si>
  <si>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</si>
  <si>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</si>
  <si>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</si>
  <si>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</si>
  <si>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</si>
  <si>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</si>
  <si>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</si>
  <si>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</si>
  <si>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</si>
  <si>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</si>
  <si>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</si>
  <si>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</si>
  <si>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</si>
  <si>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</si>
  <si>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</si>
  <si>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</si>
  <si>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</si>
  <si>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</si>
  <si>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</si>
  <si>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</si>
  <si>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</si>
  <si>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</si>
  <si>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</si>
  <si>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</si>
  <si>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</si>
  <si>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</si>
  <si>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</si>
  <si>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</si>
  <si>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</si>
  <si>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</si>
  <si>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</si>
  <si>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</si>
  <si>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</si>
  <si>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</si>
  <si>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</si>
  <si>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</si>
  <si>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</si>
  <si>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</si>
  <si>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</si>
  <si>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</si>
  <si>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</si>
  <si>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</si>
  <si>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</si>
  <si>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</si>
  <si>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</si>
  <si>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</si>
  <si>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</si>
  <si>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</si>
  <si>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</si>
  <si>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</si>
  <si>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</si>
  <si>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</si>
  <si>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</si>
  <si>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</si>
  <si>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</si>
  <si>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</si>
  <si>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</si>
  <si>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</si>
  <si>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</si>
  <si>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</si>
  <si>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</si>
  <si>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</si>
  <si>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</si>
  <si>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</si>
  <si>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</si>
  <si>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</si>
  <si>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</si>
  <si>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</si>
  <si>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</si>
  <si>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</si>
  <si>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</si>
  <si>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</si>
  <si>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</si>
  <si>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</si>
  <si>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</si>
  <si>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</si>
  <si>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</si>
  <si>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</si>
  <si>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</si>
  <si>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</si>
  <si>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</si>
  <si>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</si>
  <si>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</si>
  <si>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</si>
  <si>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</si>
  <si>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</si>
  <si>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</si>
  <si>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</si>
  <si>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</si>
  <si>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</si>
  <si>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</si>
  <si>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</si>
  <si>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</si>
  <si>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</si>
  <si>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</si>
  <si>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</si>
  <si>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</si>
  <si>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</si>
  <si>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</si>
  <si>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</si>
  <si>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</si>
  <si>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</si>
  <si>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</si>
  <si>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</si>
  <si>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</si>
  <si>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</si>
  <si>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</si>
  <si>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</si>
  <si>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</si>
  <si>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</si>
  <si>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</si>
  <si>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</si>
  <si>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</si>
  <si>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</si>
  <si>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</si>
  <si>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</si>
  <si>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</si>
  <si>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</si>
  <si>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</si>
  <si>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</si>
  <si>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</si>
  <si>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</si>
  <si>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</si>
  <si>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</si>
  <si>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</si>
  <si>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</si>
  <si>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</si>
  <si>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</si>
  <si>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</si>
  <si>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</si>
  <si>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</si>
  <si>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</si>
  <si>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</si>
  <si>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</si>
  <si>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</si>
  <si>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</si>
  <si>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</si>
  <si>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</si>
  <si>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</si>
  <si>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</si>
  <si>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</si>
  <si>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</si>
  <si>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</si>
  <si>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</si>
  <si>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</si>
  <si>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</si>
  <si>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</si>
  <si>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</si>
  <si>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</si>
  <si>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</si>
  <si>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</si>
  <si>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</si>
  <si>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</si>
  <si>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</si>
  <si>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</si>
  <si>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</si>
  <si>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</si>
  <si>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</si>
  <si>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</si>
  <si>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</si>
  <si>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</si>
  <si>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</si>
  <si>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</si>
  <si>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</si>
  <si>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</si>
  <si>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</si>
  <si>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</si>
  <si>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</si>
  <si>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</si>
  <si>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</si>
  <si>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</si>
  <si>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</si>
  <si>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</si>
  <si>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</si>
  <si>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</si>
  <si>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</si>
  <si>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</si>
  <si>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</si>
  <si>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</si>
  <si>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</si>
  <si>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</si>
  <si>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</si>
  <si>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</si>
  <si>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</si>
  <si>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</si>
  <si>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</si>
  <si>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</si>
  <si>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</si>
  <si>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</si>
  <si>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</si>
  <si>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</si>
  <si>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</si>
  <si>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</si>
  <si>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</si>
  <si>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</si>
  <si>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</si>
  <si>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</si>
  <si>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</si>
  <si>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</si>
  <si>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</si>
  <si>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</si>
  <si>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</si>
  <si>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</si>
  <si>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</si>
  <si>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</si>
  <si>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</si>
  <si>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</si>
  <si>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</si>
  <si>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</si>
  <si>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</si>
  <si>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</si>
  <si>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</si>
  <si>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</si>
  <si>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</si>
  <si>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</si>
  <si>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</si>
  <si>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</si>
  <si>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</si>
  <si>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</si>
  <si>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</si>
  <si>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</si>
  <si>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</si>
  <si>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</si>
  <si>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</si>
  <si>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</si>
  <si>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</si>
  <si>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</si>
  <si>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</si>
  <si>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</si>
  <si>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</si>
  <si>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</si>
  <si>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</si>
  <si>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</si>
  <si>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</si>
  <si>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</si>
  <si>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</si>
  <si>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</si>
  <si>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</si>
  <si>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</si>
  <si>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</si>
  <si>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</si>
  <si>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</si>
  <si>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</si>
  <si>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</si>
  <si>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</si>
  <si>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</si>
  <si>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</si>
  <si>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</si>
  <si>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</si>
  <si>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</si>
  <si>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</si>
  <si>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</si>
  <si>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</si>
  <si>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</si>
  <si>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</si>
  <si>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</si>
  <si>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</si>
  <si>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</si>
  <si>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</si>
  <si>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</si>
  <si>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</si>
  <si>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</si>
  <si>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</si>
  <si>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</si>
  <si>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</si>
  <si>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</si>
  <si>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</si>
  <si>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</si>
  <si>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</si>
  <si>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</si>
  <si>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</si>
  <si>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</si>
  <si>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</si>
  <si>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</si>
  <si>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</si>
  <si>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</si>
  <si>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</si>
  <si>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</si>
  <si>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</si>
  <si>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</si>
  <si>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</si>
  <si>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</si>
  <si>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</si>
  <si>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</si>
  <si>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</si>
  <si>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</si>
  <si>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</si>
  <si>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</si>
  <si>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</si>
  <si>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</si>
  <si>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</si>
  <si>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</si>
  <si>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</si>
  <si>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</si>
  <si>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</si>
  <si>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</si>
  <si>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</si>
  <si>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</si>
  <si>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</si>
  <si>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</si>
  <si>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</si>
  <si>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</si>
  <si>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</si>
  <si>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</si>
  <si>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</si>
  <si>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</si>
  <si>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</si>
  <si>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</si>
  <si>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</si>
  <si>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</si>
  <si>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</si>
  <si>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</si>
  <si>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</si>
  <si>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</si>
  <si>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</si>
  <si>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</si>
  <si>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</si>
  <si>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</si>
  <si>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</si>
  <si>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</si>
  <si>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</si>
  <si>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</si>
  <si>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</si>
  <si>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</si>
  <si>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</si>
  <si>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</si>
  <si>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</si>
  <si>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</si>
  <si>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</si>
  <si>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</si>
  <si>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</si>
  <si>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</si>
  <si>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</si>
  <si>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</si>
  <si>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</si>
  <si>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</si>
  <si>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</si>
  <si>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</si>
  <si>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</si>
  <si>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</si>
  <si>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</si>
  <si>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</si>
  <si>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</si>
  <si>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</si>
  <si>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</si>
  <si>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</si>
  <si>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</si>
  <si>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</si>
  <si>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</si>
  <si>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</si>
  <si>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</si>
  <si>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</si>
  <si>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</si>
  <si>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</si>
  <si>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</si>
  <si>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</si>
  <si>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</si>
  <si>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</si>
  <si>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</si>
  <si>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</si>
  <si>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</si>
  <si>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</si>
  <si>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</si>
  <si>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</si>
  <si>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</si>
  <si>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</si>
  <si>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</si>
  <si>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</si>
  <si>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</si>
  <si>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</si>
  <si>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</si>
  <si>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</si>
  <si>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</si>
  <si>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</si>
  <si>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</si>
  <si>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</si>
  <si>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</si>
  <si>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</si>
  <si>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</si>
  <si>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</si>
  <si>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</si>
  <si>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</si>
  <si>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</si>
  <si>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</si>
  <si>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</si>
  <si>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</si>
  <si>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</si>
  <si>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</si>
  <si>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</si>
  <si>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</si>
  <si>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</si>
  <si>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</si>
  <si>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</si>
  <si>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</si>
  <si>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</si>
  <si>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</si>
  <si>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</si>
  <si>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</si>
  <si>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</si>
  <si>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</si>
  <si>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</si>
  <si>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</si>
  <si>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</si>
  <si>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</si>
  <si>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</si>
  <si>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</si>
  <si>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</si>
  <si>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</si>
  <si>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</si>
  <si>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</si>
  <si>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</si>
  <si>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</si>
  <si>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</si>
  <si>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</si>
  <si>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</si>
  <si>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</si>
  <si>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</si>
  <si>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</si>
  <si>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</si>
  <si>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</si>
  <si>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</si>
  <si>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</si>
  <si>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</si>
  <si>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</si>
  <si>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</si>
  <si>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</si>
  <si>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</si>
  <si>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</si>
  <si>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</si>
  <si>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</si>
  <si>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</si>
  <si>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</si>
  <si>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</si>
  <si>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</si>
  <si>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</si>
  <si>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</si>
  <si>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</si>
  <si>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</si>
  <si>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</si>
  <si>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</si>
  <si>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</si>
  <si>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</si>
  <si>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</si>
  <si>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</si>
  <si>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</si>
  <si>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</si>
  <si>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</si>
  <si>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</si>
  <si>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</si>
  <si>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</si>
  <si>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</si>
  <si>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</si>
  <si>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</si>
  <si>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</si>
  <si>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</si>
  <si>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</si>
  <si>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</si>
  <si>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</si>
  <si>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</si>
  <si>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</si>
  <si>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</si>
  <si>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</si>
  <si>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</si>
  <si>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</si>
  <si>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</si>
  <si>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</si>
  <si>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</si>
  <si>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</si>
  <si>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</si>
  <si>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</si>
  <si>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</si>
  <si>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</si>
  <si>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</si>
  <si>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</si>
  <si>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</si>
  <si>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</si>
  <si>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</si>
  <si>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</si>
  <si>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</si>
  <si>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</si>
  <si>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</si>
  <si>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</si>
  <si>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</si>
  <si>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</si>
  <si>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</si>
  <si>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</si>
  <si>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</si>
  <si>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</si>
  <si>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</si>
  <si>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</si>
  <si>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</si>
  <si>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</si>
  <si>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</si>
  <si>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</si>
  <si>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</si>
  <si>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</si>
  <si>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</si>
  <si>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</si>
  <si>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</si>
  <si>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</si>
  <si>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</si>
  <si>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</si>
  <si>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</si>
  <si>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</si>
  <si>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</si>
  <si>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</si>
  <si>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</si>
  <si>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</si>
  <si>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</si>
  <si>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</si>
  <si>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</si>
  <si>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</si>
  <si>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</si>
  <si>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</si>
  <si>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</si>
  <si>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</si>
  <si>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</si>
  <si>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</si>
  <si>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</si>
  <si>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</si>
  <si>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</si>
  <si>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</si>
  <si>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</si>
  <si>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</si>
  <si>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</si>
  <si>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</si>
  <si>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</si>
  <si>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</si>
  <si>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</si>
  <si>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</si>
  <si>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</si>
  <si>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</si>
  <si>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</si>
  <si>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</si>
  <si>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</si>
  <si>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</si>
  <si>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</si>
  <si>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</si>
  <si>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</si>
  <si>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</si>
  <si>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</si>
  <si>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</si>
  <si>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</si>
  <si>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</si>
  <si>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</si>
  <si>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</si>
  <si>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</si>
  <si>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</si>
  <si>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</si>
  <si>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</si>
  <si>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</si>
  <si>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</si>
  <si>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</si>
  <si>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</si>
  <si>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</si>
  <si>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</si>
  <si>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</si>
  <si>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</si>
  <si>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</si>
  <si>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</si>
  <si>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</si>
  <si>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</si>
  <si>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</si>
  <si>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</si>
  <si>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</si>
  <si>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</si>
  <si>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</si>
  <si>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</si>
  <si>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</si>
  <si>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</si>
  <si>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</si>
  <si>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</si>
  <si>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</si>
  <si>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</si>
  <si>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</si>
  <si>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</si>
  <si>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</si>
  <si>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</si>
  <si>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</si>
  <si>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</si>
  <si>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</si>
  <si>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</si>
  <si>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</si>
  <si>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</si>
  <si>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</si>
  <si>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</si>
  <si>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</si>
  <si>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</si>
  <si>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</si>
  <si>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</si>
  <si>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</si>
  <si>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</si>
  <si>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</si>
  <si>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</si>
  <si>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</si>
  <si>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</si>
  <si>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</si>
  <si>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</si>
  <si>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</si>
  <si>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</si>
  <si>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</si>
  <si>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</si>
  <si>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</si>
  <si>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</si>
  <si>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</si>
  <si>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</si>
  <si>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</si>
  <si>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</si>
  <si>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</si>
  <si>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</si>
  <si>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</si>
  <si>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</si>
  <si>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</si>
  <si>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</si>
  <si>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</si>
  <si>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</si>
  <si>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</si>
  <si>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</si>
  <si>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</si>
  <si>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</si>
  <si>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</si>
  <si>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</si>
  <si>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</si>
  <si>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</si>
  <si>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</si>
  <si>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</si>
  <si>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</si>
  <si>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</si>
  <si>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</si>
  <si>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</si>
  <si>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</si>
  <si>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</si>
  <si>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</si>
  <si>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</si>
  <si>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</si>
  <si>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</si>
  <si>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</si>
  <si>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</si>
  <si>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</si>
  <si>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</si>
  <si>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</si>
  <si>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</si>
  <si>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</si>
  <si>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</si>
  <si>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</si>
  <si>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</si>
  <si>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</si>
  <si>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</si>
  <si>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</si>
  <si>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</si>
  <si>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</si>
  <si>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</si>
  <si>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</si>
  <si>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</si>
  <si>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</si>
  <si>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</si>
  <si>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</si>
  <si>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</si>
  <si>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</si>
  <si>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</si>
  <si>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</si>
  <si>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</si>
  <si>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</si>
  <si>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</si>
  <si>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</si>
  <si>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</si>
  <si>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</si>
  <si>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</si>
  <si>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</si>
  <si>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</si>
  <si>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</si>
  <si>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</si>
  <si>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</si>
  <si>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</si>
  <si>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</si>
  <si>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</si>
  <si>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</si>
  <si>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</si>
  <si>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</si>
  <si>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</si>
  <si>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</si>
  <si>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</si>
  <si>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</si>
  <si>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</si>
  <si>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</si>
  <si>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</si>
  <si>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</si>
  <si>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</si>
  <si>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</si>
  <si>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</si>
  <si>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</si>
  <si>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</si>
  <si>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</si>
  <si>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</si>
  <si>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</si>
  <si>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</si>
  <si>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</si>
  <si>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</si>
  <si>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</si>
  <si>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</si>
  <si>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</si>
  <si>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</si>
  <si>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</si>
  <si>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</si>
  <si>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</si>
  <si>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</si>
  <si>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</si>
  <si>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</si>
  <si>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</si>
  <si>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</si>
  <si>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</si>
  <si>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</si>
  <si>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</si>
  <si>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</si>
  <si>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</si>
  <si>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</si>
  <si>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</si>
  <si>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</si>
  <si>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</si>
  <si>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</si>
  <si>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</si>
  <si>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</si>
  <si>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</si>
  <si>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</si>
  <si>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</si>
  <si>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</si>
  <si>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</si>
  <si>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</si>
  <si>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</si>
  <si>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</si>
  <si>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</si>
  <si>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</si>
  <si>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</si>
  <si>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</si>
  <si>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</si>
  <si>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</si>
  <si>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</si>
  <si>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</si>
  <si>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</si>
  <si>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</si>
  <si>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</si>
  <si>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</si>
  <si>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</si>
  <si>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</si>
  <si>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</si>
  <si>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</si>
  <si>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</si>
  <si>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</si>
  <si>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</si>
  <si>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</si>
  <si>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</si>
  <si>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</si>
  <si>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</si>
  <si>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</si>
  <si>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</si>
  <si>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</si>
  <si>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</si>
  <si>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</si>
  <si>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</si>
  <si>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</si>
  <si>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</si>
  <si>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</si>
  <si>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</si>
  <si>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</si>
  <si>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</si>
  <si>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</si>
  <si>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</si>
  <si>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</si>
  <si>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</si>
  <si>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</si>
  <si>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</si>
  <si>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</si>
  <si>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</si>
  <si>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</si>
  <si>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</si>
  <si>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</si>
  <si>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</si>
  <si>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</si>
  <si>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</si>
  <si>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</si>
  <si>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</si>
  <si>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</si>
  <si>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</si>
  <si>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</si>
  <si>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</si>
  <si>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</si>
  <si>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</si>
  <si>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</si>
  <si>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</si>
  <si>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</si>
  <si>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</si>
  <si>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</si>
  <si>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</si>
  <si>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</si>
  <si>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</si>
  <si>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</si>
  <si>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</si>
  <si>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</si>
  <si>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</si>
  <si>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</si>
  <si>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</si>
  <si>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</si>
  <si>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</si>
  <si>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</si>
  <si>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</si>
  <si>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</si>
  <si>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</si>
  <si>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</si>
  <si>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</si>
  <si>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</si>
  <si>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</si>
  <si>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</si>
  <si>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</si>
  <si>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</si>
  <si>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</si>
  <si>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</si>
  <si>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</si>
  <si>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</si>
  <si>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</si>
  <si>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</si>
  <si>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</si>
  <si>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</si>
  <si>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</si>
  <si>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</si>
  <si>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</si>
  <si>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</si>
  <si>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</si>
  <si>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</si>
  <si>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</si>
  <si>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</si>
  <si>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</si>
  <si>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</si>
  <si>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</si>
  <si>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</si>
  <si>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</si>
  <si>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</si>
  <si>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</si>
  <si>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</si>
  <si>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</si>
  <si>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</si>
  <si>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</si>
  <si>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</si>
  <si>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</si>
  <si>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</si>
  <si>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</si>
  <si>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</si>
  <si>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</si>
  <si>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</si>
  <si>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</si>
  <si>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</si>
  <si>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</si>
  <si>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</si>
  <si>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</si>
  <si>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</si>
  <si>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</si>
  <si>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</si>
  <si>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</si>
  <si>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</si>
  <si>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</si>
  <si>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</si>
  <si>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</si>
  <si>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</si>
  <si>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</si>
  <si>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</si>
  <si>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</si>
  <si>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</si>
  <si>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</si>
  <si>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</si>
  <si>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</si>
  <si>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</si>
  <si>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</si>
  <si>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</si>
  <si>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</si>
  <si>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</si>
  <si>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</si>
  <si>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</si>
  <si>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</si>
  <si>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</si>
  <si>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</si>
  <si>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</si>
  <si>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</si>
  <si>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</si>
  <si>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</si>
  <si>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</si>
  <si>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</si>
  <si>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</si>
  <si>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</si>
  <si>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</si>
  <si>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</si>
  <si>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</si>
  <si>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</si>
  <si>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</si>
  <si>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</si>
  <si>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</si>
  <si>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</si>
  <si>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</si>
  <si>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</si>
  <si>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</si>
  <si>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</si>
  <si>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</si>
  <si>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</si>
  <si>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</si>
  <si>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</si>
  <si>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</si>
  <si>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</si>
  <si>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</si>
  <si>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</si>
  <si>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</si>
  <si>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</si>
  <si>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</si>
  <si>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</si>
  <si>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</si>
  <si>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</si>
  <si>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</si>
  <si>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</si>
  <si>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</si>
  <si>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</si>
  <si>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</si>
  <si>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</si>
  <si>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</si>
  <si>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</si>
  <si>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</si>
  <si>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</si>
  <si>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</si>
  <si>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</si>
  <si>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</si>
  <si>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</si>
  <si>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</si>
  <si>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</si>
  <si>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</si>
  <si>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</si>
  <si>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</si>
  <si>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</si>
  <si>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</si>
  <si>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</si>
  <si>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</si>
  <si>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</si>
  <si>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</si>
  <si>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</si>
  <si>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</si>
  <si>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</si>
  <si>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</si>
  <si>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</si>
  <si>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</si>
  <si>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</si>
  <si>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</si>
  <si>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</si>
  <si>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</si>
  <si>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</si>
  <si>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</si>
  <si>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</si>
  <si>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</si>
  <si>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</si>
  <si>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</si>
  <si>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</si>
  <si>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</si>
  <si>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</si>
  <si>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</si>
  <si>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</si>
  <si>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</si>
  <si>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</si>
  <si>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</si>
  <si>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</si>
  <si>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</si>
  <si>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</si>
  <si>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</si>
  <si>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</si>
  <si>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</si>
  <si>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</si>
  <si>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</si>
  <si>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</si>
  <si>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</si>
  <si>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</si>
  <si>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</si>
  <si>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</si>
  <si>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</si>
  <si>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</si>
  <si>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</si>
  <si>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</si>
  <si>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</si>
  <si>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</si>
  <si>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</si>
  <si>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</si>
  <si>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</si>
  <si>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</si>
  <si>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</si>
  <si>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</si>
  <si>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</si>
  <si>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</si>
  <si>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</si>
  <si>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</si>
  <si>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</si>
  <si>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</si>
  <si>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</si>
  <si>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</si>
  <si>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</si>
  <si>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</si>
  <si>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</si>
  <si>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</si>
  <si>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</si>
  <si>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</si>
  <si>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</si>
  <si>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</si>
  <si>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</si>
  <si>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</si>
  <si>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</si>
  <si>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</si>
  <si>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</si>
  <si>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</si>
  <si>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</si>
  <si>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</si>
  <si>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</si>
  <si>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</si>
  <si>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</si>
  <si>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</si>
  <si>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</si>
  <si>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</si>
  <si>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</si>
  <si>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</si>
  <si>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</si>
  <si>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</si>
  <si>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</si>
  <si>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</si>
  <si>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</si>
  <si>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</si>
  <si>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</si>
  <si>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</si>
  <si>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</si>
  <si>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</si>
  <si>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</si>
  <si>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</si>
  <si>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</si>
  <si>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</si>
  <si>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</si>
  <si>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</si>
  <si>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</si>
  <si>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</si>
  <si>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</si>
  <si>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</si>
  <si>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</si>
  <si>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</si>
  <si>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</si>
  <si>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</si>
  <si>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</si>
  <si>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</si>
  <si>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</si>
  <si>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</si>
  <si>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</si>
  <si>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</si>
  <si>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</si>
  <si>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</si>
  <si>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</si>
  <si>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</si>
  <si>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</si>
  <si>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</si>
  <si>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</si>
  <si>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</si>
  <si>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</si>
  <si>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</si>
  <si>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</si>
  <si>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</si>
  <si>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</si>
  <si>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</si>
  <si>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</si>
  <si>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</si>
  <si>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</si>
  <si>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</si>
  <si>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</si>
  <si>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</si>
  <si>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</si>
  <si>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</si>
  <si>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</si>
  <si>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</si>
  <si>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</si>
  <si>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</si>
  <si>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</si>
  <si>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</si>
  <si>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</si>
  <si>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</si>
  <si>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</si>
  <si>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</si>
  <si>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</si>
  <si>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</si>
  <si>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</si>
  <si>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</si>
  <si>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</si>
  <si>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</si>
  <si>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</si>
  <si>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</si>
  <si>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</si>
  <si>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</si>
  <si>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</si>
  <si>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</si>
  <si>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</si>
  <si>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</si>
  <si>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</si>
  <si>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</si>
  <si>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</si>
  <si>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</si>
  <si>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</si>
  <si>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</si>
  <si>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</si>
  <si>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</si>
  <si>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</si>
  <si>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</si>
  <si>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</si>
  <si>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</si>
  <si>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</si>
  <si>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</si>
  <si>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</si>
  <si>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</si>
  <si>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</si>
  <si>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</si>
  <si>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</si>
  <si>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</si>
  <si>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</si>
  <si>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</si>
  <si>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</si>
  <si>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</si>
  <si>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</si>
  <si>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</si>
  <si>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</si>
  <si>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</si>
  <si>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</si>
  <si>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</si>
  <si>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</si>
  <si>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</si>
  <si>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</si>
  <si>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</si>
  <si>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</si>
  <si>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</si>
  <si>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</si>
  <si>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</si>
  <si>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</si>
  <si>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</si>
  <si>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</si>
  <si>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</si>
  <si>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</si>
  <si>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</si>
  <si>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</si>
  <si>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</si>
  <si>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</si>
  <si>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</si>
  <si>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</si>
  <si>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</si>
  <si>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</si>
  <si>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</si>
  <si>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</si>
  <si>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</si>
  <si>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</si>
  <si>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</si>
  <si>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</si>
  <si>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</si>
  <si>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</si>
  <si>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</si>
  <si>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</si>
  <si>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</si>
  <si>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</si>
  <si>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</si>
  <si>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</si>
  <si>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</si>
  <si>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</si>
  <si>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</si>
  <si>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</si>
  <si>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</si>
  <si>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</si>
  <si>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</si>
  <si>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</si>
  <si>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</si>
  <si>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</si>
  <si>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</si>
  <si>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</si>
  <si>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</si>
  <si>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</si>
  <si>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</si>
  <si>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</si>
  <si>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</si>
  <si>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</si>
  <si>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</si>
  <si>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</si>
  <si>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</si>
  <si>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</si>
  <si>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</si>
  <si>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</si>
  <si>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</si>
  <si>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</si>
  <si>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</si>
  <si>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</si>
  <si>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</si>
  <si>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</si>
  <si>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</si>
  <si>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</si>
  <si>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</si>
  <si>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</si>
  <si>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</si>
  <si>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</si>
  <si>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</si>
  <si>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</si>
  <si>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</si>
  <si>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</si>
  <si>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</si>
  <si>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</si>
  <si>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</si>
  <si>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</si>
  <si>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</si>
  <si>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</si>
  <si>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</si>
  <si>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</si>
  <si>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</si>
  <si>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</si>
  <si>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</si>
  <si>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</si>
  <si>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</si>
  <si>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</si>
  <si>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</si>
  <si>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</si>
  <si>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</si>
  <si>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</si>
  <si>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</si>
  <si>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</si>
  <si>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</si>
  <si>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</si>
  <si>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</si>
  <si>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</si>
  <si>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</si>
  <si>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</si>
  <si>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</si>
  <si>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</si>
  <si>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</si>
  <si>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</si>
  <si>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</si>
  <si>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</si>
  <si>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</si>
  <si>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</si>
  <si>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</si>
  <si>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</si>
  <si>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</si>
  <si>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</si>
  <si>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</si>
  <si>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</si>
  <si>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</si>
  <si>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</si>
  <si>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</si>
  <si>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</si>
  <si>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</si>
  <si>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</si>
  <si>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</si>
  <si>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</si>
  <si>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</si>
  <si>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</si>
  <si>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</si>
  <si>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</si>
  <si>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</si>
  <si>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</si>
  <si>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</si>
  <si>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</si>
  <si>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</si>
  <si>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</si>
  <si>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</si>
  <si>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</si>
  <si>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</si>
  <si>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</si>
  <si>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</si>
  <si>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</si>
  <si>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</si>
  <si>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</si>
  <si>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</si>
  <si>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</si>
  <si>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</si>
  <si>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</si>
  <si>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</si>
  <si>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</si>
  <si>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</si>
  <si>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</si>
  <si>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</si>
  <si>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</si>
  <si>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</si>
  <si>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</si>
  <si>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</si>
  <si>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</si>
  <si>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</si>
  <si>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</si>
  <si>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</si>
  <si>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</si>
  <si>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</si>
  <si>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</si>
  <si>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</si>
  <si>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</si>
  <si>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</si>
  <si>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</si>
  <si>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</si>
  <si>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</si>
  <si>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</si>
  <si>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</si>
  <si>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</si>
  <si>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</si>
  <si>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</si>
  <si>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</si>
  <si>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</si>
  <si>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</si>
  <si>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</si>
  <si>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</si>
  <si>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</si>
  <si>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</si>
  <si>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</si>
  <si>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</si>
  <si>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</si>
  <si>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</si>
  <si>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</si>
  <si>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</si>
  <si>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</si>
  <si>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</si>
  <si>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</si>
  <si>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</si>
  <si>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</si>
  <si>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</si>
  <si>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</si>
  <si>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</si>
  <si>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</si>
  <si>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</si>
  <si>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</si>
  <si>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</si>
  <si>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</si>
  <si>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</si>
  <si>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</si>
  <si>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</si>
  <si>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</si>
  <si>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</si>
  <si>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</si>
  <si>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</si>
  <si>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</si>
  <si>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</si>
  <si>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</si>
  <si>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</si>
  <si>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</si>
  <si>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</si>
  <si>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</si>
  <si>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</si>
  <si>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</si>
  <si>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</si>
  <si>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</si>
  <si>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</si>
  <si>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</si>
  <si>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</si>
  <si>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</si>
  <si>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</si>
  <si>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</si>
  <si>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</si>
  <si>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</si>
  <si>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</si>
  <si>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</si>
  <si>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</si>
  <si>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</si>
  <si>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</si>
  <si>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</si>
  <si>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</si>
  <si>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</si>
  <si>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</si>
  <si>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</si>
  <si>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</si>
  <si>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</si>
  <si>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</si>
  <si>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</si>
  <si>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</si>
  <si>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</si>
  <si>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</si>
  <si>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</si>
  <si>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</si>
  <si>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</si>
  <si>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</si>
  <si>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</si>
  <si>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</si>
  <si>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</si>
  <si>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</si>
  <si>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</si>
  <si>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</si>
  <si>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</si>
  <si>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</si>
  <si>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</si>
  <si>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</si>
  <si>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</si>
  <si>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</si>
  <si>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</si>
  <si>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</si>
  <si>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</si>
  <si>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</si>
  <si>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</si>
  <si>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</si>
  <si>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</si>
  <si>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</si>
  <si>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</si>
  <si>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</si>
  <si>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</si>
  <si>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</si>
  <si>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</si>
  <si>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</si>
  <si>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</si>
  <si>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</si>
  <si>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</si>
  <si>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</si>
  <si>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</si>
  <si>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</si>
  <si>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</si>
  <si>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</si>
  <si>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</si>
  <si>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</si>
  <si>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</si>
  <si>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</si>
  <si>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</si>
  <si>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</si>
  <si>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</si>
  <si>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</si>
  <si>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</si>
  <si>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</si>
  <si>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</si>
  <si>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</si>
  <si>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</si>
  <si>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</si>
  <si>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</si>
  <si>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</si>
  <si>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</si>
  <si>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</si>
  <si>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</si>
  <si>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</si>
  <si>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</si>
  <si>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</si>
  <si>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</si>
  <si>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</si>
  <si>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</si>
  <si>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</si>
  <si>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</si>
  <si>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</si>
  <si>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</si>
  <si>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</si>
  <si>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</si>
  <si>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</si>
  <si>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</si>
  <si>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</si>
  <si>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</si>
  <si>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</si>
  <si>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</si>
  <si>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</si>
  <si>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</si>
  <si>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</si>
  <si>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</si>
  <si>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</si>
  <si>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</si>
  <si>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</si>
  <si>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</si>
  <si>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</si>
  <si>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</si>
  <si>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</si>
  <si>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</si>
  <si>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</si>
  <si>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</si>
  <si>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</si>
  <si>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</si>
  <si>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</si>
  <si>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</si>
  <si>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</si>
  <si>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</si>
  <si>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</si>
  <si>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</si>
  <si>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</si>
  <si>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</si>
  <si>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</si>
  <si>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</si>
  <si>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</si>
  <si>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</si>
  <si>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</si>
  <si>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</si>
  <si>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</si>
  <si>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</si>
  <si>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</si>
  <si>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</si>
  <si>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</si>
  <si>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</si>
  <si>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</si>
  <si>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</si>
  <si>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</si>
  <si>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</si>
  <si>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</si>
  <si>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</si>
  <si>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</si>
  <si>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</si>
  <si>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</si>
  <si>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</si>
  <si>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</si>
  <si>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</si>
  <si>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</si>
  <si>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</si>
  <si>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</si>
  <si>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</si>
  <si>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</si>
  <si>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</si>
  <si>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</si>
  <si>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</si>
  <si>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</si>
  <si>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</si>
  <si>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</si>
  <si>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</si>
  <si>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</si>
  <si>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</si>
  <si>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</si>
  <si>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</si>
  <si>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</si>
  <si>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</si>
  <si>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</si>
  <si>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</si>
  <si>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</si>
  <si>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</si>
  <si>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</si>
  <si>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</si>
  <si>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</si>
  <si>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</si>
  <si>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</si>
  <si>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</si>
  <si>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</si>
  <si>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</si>
  <si>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</si>
  <si>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</si>
  <si>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</si>
  <si>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</si>
  <si>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</si>
  <si>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</si>
  <si>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</si>
  <si>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</si>
  <si>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</si>
  <si>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</si>
  <si>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</si>
  <si>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</si>
  <si>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</si>
  <si>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</si>
  <si>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</si>
  <si>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</si>
  <si>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</si>
  <si>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</si>
  <si>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</si>
  <si>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</si>
  <si>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</si>
  <si>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</si>
  <si>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</si>
  <si>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</si>
  <si>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</si>
  <si>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</si>
  <si>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</si>
  <si>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</si>
  <si>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</si>
  <si>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</si>
  <si>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</si>
  <si>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</si>
  <si>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</si>
  <si>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</si>
  <si>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</si>
  <si>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</si>
  <si>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</si>
  <si>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</si>
  <si>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</si>
  <si>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</si>
  <si>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</si>
  <si>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</si>
  <si>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</si>
  <si>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</si>
  <si>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</si>
  <si>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</si>
  <si>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</si>
  <si>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</si>
  <si>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</si>
  <si>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</si>
  <si>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</si>
  <si>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</si>
  <si>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</si>
  <si>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</si>
  <si>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</si>
  <si>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</si>
  <si>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</si>
  <si>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</si>
  <si>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</si>
  <si>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</si>
  <si>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</si>
  <si>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</si>
  <si>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</si>
  <si>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</si>
  <si>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</si>
  <si>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</si>
  <si>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</si>
  <si>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</si>
  <si>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</si>
  <si>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</si>
  <si>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</si>
  <si>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</si>
  <si>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</si>
  <si>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</si>
  <si>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</si>
  <si>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</si>
  <si>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</si>
  <si>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</si>
  <si>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</si>
  <si>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</si>
  <si>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</si>
  <si>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</si>
  <si>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</si>
  <si>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</si>
  <si>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</si>
  <si>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</si>
  <si>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</si>
  <si>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</si>
  <si>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</si>
  <si>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</si>
  <si>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</si>
  <si>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</si>
  <si>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</si>
  <si>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</si>
  <si>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</si>
  <si>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</si>
  <si>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</si>
  <si>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</si>
  <si>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</si>
  <si>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</si>
  <si>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</si>
  <si>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</si>
  <si>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</si>
  <si>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</si>
  <si>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</si>
  <si>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</si>
  <si>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</si>
  <si>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</si>
  <si>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</si>
  <si>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</si>
  <si>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</si>
  <si>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</si>
  <si>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</si>
  <si>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</si>
  <si>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</si>
  <si>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</si>
  <si>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</si>
  <si>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</si>
  <si>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</si>
  <si>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</si>
  <si>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</si>
  <si>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</si>
  <si>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</si>
  <si>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</si>
  <si>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</si>
  <si>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</si>
  <si>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</si>
  <si>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</si>
  <si>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</si>
  <si>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</si>
  <si>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</si>
  <si>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</si>
  <si>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</si>
  <si>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</si>
  <si>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</si>
  <si>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</si>
  <si>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</si>
  <si>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</si>
  <si>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</si>
  <si>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</si>
  <si>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</si>
  <si>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</si>
  <si>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</si>
  <si>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</si>
  <si>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</si>
  <si>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</si>
  <si>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</si>
  <si>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</si>
  <si>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</si>
  <si>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</si>
  <si>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</si>
  <si>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</si>
  <si>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</si>
  <si>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</si>
  <si>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</si>
  <si>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</si>
  <si>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</si>
  <si>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</si>
  <si>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</si>
  <si>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</si>
  <si>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</si>
  <si>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</si>
  <si>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</si>
  <si>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</si>
  <si>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</si>
  <si>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</si>
  <si>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</si>
  <si>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</si>
  <si>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</si>
  <si>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</si>
  <si>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</si>
  <si>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</si>
  <si>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</si>
  <si>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</si>
  <si>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</si>
  <si>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</si>
  <si>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</si>
  <si>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</si>
  <si>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</si>
  <si>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</si>
  <si>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</si>
  <si>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</si>
  <si>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</si>
  <si>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</si>
  <si>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</si>
  <si>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</si>
  <si>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</si>
  <si>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</si>
  <si>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</si>
  <si>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</si>
  <si>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</si>
  <si>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</si>
  <si>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</si>
  <si>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</si>
  <si>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</si>
  <si>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</si>
  <si>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</si>
  <si>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</si>
  <si>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</si>
  <si>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</si>
  <si>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</si>
  <si>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</si>
  <si>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</si>
  <si>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</si>
  <si>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</si>
  <si>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</si>
  <si>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</si>
  <si>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</si>
  <si>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</si>
  <si>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</si>
  <si>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</si>
  <si>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</si>
  <si>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</si>
  <si>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</si>
  <si>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</si>
  <si>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</si>
  <si>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</si>
  <si>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</si>
  <si>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</si>
  <si>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</si>
  <si>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</si>
  <si>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</si>
  <si>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</si>
  <si>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</si>
  <si>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</si>
  <si>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</si>
  <si>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</si>
  <si>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</si>
  <si>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</si>
  <si>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</si>
  <si>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</si>
  <si>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</si>
  <si>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</si>
  <si>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</si>
  <si>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</si>
  <si>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</si>
  <si>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</si>
  <si>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</si>
  <si>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</si>
  <si>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</si>
  <si>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</si>
  <si>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</si>
  <si>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</si>
  <si>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</si>
  <si>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</si>
  <si>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</si>
  <si>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</si>
  <si>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</si>
  <si>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</si>
  <si>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</si>
  <si>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</si>
  <si>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</si>
  <si>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</si>
  <si>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</si>
  <si>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</si>
  <si>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</si>
  <si>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</si>
  <si>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</si>
  <si>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</si>
  <si>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</si>
  <si>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</si>
  <si>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</si>
  <si>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</si>
  <si>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</si>
  <si>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</si>
  <si>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</si>
  <si>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</si>
  <si>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</si>
  <si>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</si>
  <si>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</si>
  <si>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</si>
  <si>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</si>
  <si>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</si>
  <si>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</si>
  <si>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</si>
  <si>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</si>
  <si>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</si>
  <si>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</si>
  <si>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</si>
  <si>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</si>
  <si>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</si>
  <si>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</si>
  <si>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</si>
  <si>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</si>
  <si>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</si>
  <si>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</si>
  <si>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</si>
  <si>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</si>
  <si>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</si>
  <si>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</si>
  <si>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</si>
  <si>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</si>
  <si>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</si>
  <si>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</si>
  <si>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</si>
  <si>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</si>
  <si>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</si>
  <si>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</si>
  <si>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</si>
  <si>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</si>
  <si>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</si>
  <si>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</si>
  <si>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</si>
  <si>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</si>
  <si>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</si>
  <si>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</si>
  <si>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</si>
  <si>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</si>
  <si>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</si>
  <si>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</si>
  <si>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</si>
  <si>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</si>
  <si>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</si>
  <si>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</si>
  <si>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</si>
  <si>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</si>
  <si>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</si>
  <si>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</si>
  <si>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</si>
  <si>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</si>
  <si>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</si>
  <si>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</si>
  <si>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</si>
  <si>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</si>
  <si>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</si>
  <si>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</si>
  <si>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</si>
  <si>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</si>
  <si>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</si>
  <si>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</si>
  <si>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</si>
  <si>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</si>
  <si>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</si>
  <si>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</si>
  <si>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</si>
  <si>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</si>
  <si>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</si>
  <si>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</si>
  <si>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</si>
  <si>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</si>
  <si>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</si>
  <si>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</si>
  <si>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</si>
  <si>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</si>
  <si>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</si>
  <si>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</si>
  <si>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</si>
  <si>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</si>
  <si>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</si>
  <si>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</si>
  <si>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</si>
  <si>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</si>
  <si>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</si>
  <si>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</si>
  <si>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</si>
  <si>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</si>
  <si>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</si>
  <si>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</si>
  <si>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</si>
  <si>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</si>
  <si>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</si>
  <si>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</si>
  <si>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</si>
  <si>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</si>
  <si>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</si>
  <si>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</si>
  <si>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</si>
  <si>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</si>
  <si>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</si>
  <si>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</si>
  <si>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</si>
  <si>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</si>
  <si>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</si>
  <si>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</si>
  <si>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</si>
  <si>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</si>
  <si>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</si>
  <si>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</si>
  <si>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</si>
  <si>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</si>
  <si>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</si>
  <si>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</si>
  <si>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</si>
  <si>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</si>
  <si>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</si>
  <si>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</si>
  <si>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</si>
  <si>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</si>
  <si>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</si>
  <si>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</si>
  <si>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</si>
  <si>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</si>
  <si>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</si>
  <si>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</si>
  <si>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</si>
  <si>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</si>
  <si>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</si>
  <si>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</si>
  <si>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</si>
  <si>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</si>
  <si>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</si>
  <si>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</si>
  <si>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</si>
  <si>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</si>
  <si>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</si>
  <si>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</si>
  <si>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</si>
  <si>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</si>
  <si>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</si>
  <si>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</si>
  <si>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</si>
  <si>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</si>
  <si>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</si>
  <si>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</si>
  <si>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</si>
  <si>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</si>
  <si>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</si>
  <si>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</si>
  <si>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</si>
  <si>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</si>
  <si>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</si>
  <si>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</si>
  <si>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</si>
  <si>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</si>
  <si>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</si>
  <si>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</si>
  <si>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</si>
  <si>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</si>
  <si>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</si>
  <si>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</si>
  <si>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</si>
  <si>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</si>
  <si>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</si>
  <si>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</si>
  <si>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</si>
  <si>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</si>
  <si>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</si>
  <si>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</si>
  <si>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</si>
  <si>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</si>
  <si>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</si>
  <si>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</si>
  <si>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</si>
  <si>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</si>
  <si>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</si>
  <si>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</si>
  <si>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</si>
  <si>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</si>
  <si>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</si>
  <si>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</si>
  <si>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</si>
  <si>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</si>
  <si>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</si>
  <si>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</si>
  <si>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</si>
  <si>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</si>
  <si>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</si>
  <si>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</si>
  <si>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</si>
  <si>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</si>
  <si>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</si>
  <si>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</si>
  <si>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</si>
  <si>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</si>
  <si>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</si>
  <si>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</si>
  <si>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</si>
  <si>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</si>
  <si>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</si>
  <si>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</si>
  <si>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</si>
  <si>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</si>
  <si>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</si>
  <si>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</si>
  <si>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</si>
  <si>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</si>
  <si>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</si>
  <si>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</si>
  <si>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</si>
  <si>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</si>
  <si>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</si>
  <si>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</si>
  <si>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</si>
  <si>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</si>
  <si>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</si>
  <si>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</si>
  <si>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</si>
  <si>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</si>
  <si>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</si>
  <si>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</si>
  <si>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</si>
  <si>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</si>
  <si>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</si>
  <si>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</si>
  <si>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</si>
  <si>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</si>
  <si>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</si>
  <si>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</si>
  <si>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</si>
  <si>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</si>
  <si>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</si>
  <si>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</si>
  <si>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</si>
  <si>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</si>
  <si>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</si>
  <si>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</si>
  <si>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</si>
  <si>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</si>
  <si>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</si>
  <si>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</si>
  <si>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</si>
  <si>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</si>
  <si>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</si>
  <si>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</si>
  <si>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</si>
  <si>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</si>
  <si>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</si>
  <si>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</si>
  <si>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</si>
  <si>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</si>
  <si>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</si>
  <si>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</si>
  <si>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</si>
  <si>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</si>
  <si>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</si>
  <si>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</si>
  <si>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</si>
  <si>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</si>
  <si>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</si>
  <si>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</si>
  <si>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</si>
  <si>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</si>
  <si>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</si>
  <si>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</si>
  <si>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</si>
  <si>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</si>
  <si>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</si>
  <si>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</si>
  <si>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</si>
  <si>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</si>
  <si>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</si>
  <si>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</si>
  <si>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</si>
  <si>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</si>
  <si>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</si>
  <si>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</si>
  <si>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</si>
  <si>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</si>
  <si>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</si>
  <si>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</si>
  <si>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</si>
  <si>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</si>
  <si>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</si>
  <si>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</si>
  <si>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</si>
  <si>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</si>
  <si>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</si>
  <si>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</si>
  <si>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</si>
  <si>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</si>
  <si>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</si>
  <si>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</si>
  <si>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</si>
  <si>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</si>
  <si>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</si>
  <si>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</si>
  <si>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</si>
  <si>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</si>
  <si>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</si>
  <si>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</si>
  <si>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</si>
  <si>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</si>
  <si>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</si>
  <si>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</si>
  <si>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</si>
  <si>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</si>
  <si>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</si>
  <si>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</si>
  <si>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</si>
  <si>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</si>
  <si>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</si>
  <si>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</si>
  <si>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</si>
  <si>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</si>
  <si>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</si>
  <si>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</si>
  <si>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</si>
  <si>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</si>
  <si>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</si>
  <si>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</si>
  <si>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</si>
  <si>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</si>
  <si>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</si>
  <si>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</si>
  <si>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</si>
  <si>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</si>
  <si>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</si>
  <si>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</si>
  <si>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</si>
  <si>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</si>
  <si>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</si>
  <si>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</si>
  <si>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</si>
  <si>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</si>
  <si>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</si>
  <si>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</si>
  <si>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</si>
  <si>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</si>
  <si>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</si>
  <si>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</si>
  <si>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</si>
  <si>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</si>
  <si>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</si>
  <si>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</si>
  <si>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</si>
  <si>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</si>
  <si>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</si>
  <si>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</si>
  <si>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</si>
  <si>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</si>
  <si>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</si>
  <si>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</si>
  <si>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</si>
  <si>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</si>
  <si>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</si>
  <si>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</si>
  <si>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</si>
  <si>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</si>
  <si>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</si>
  <si>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</si>
  <si>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</si>
  <si>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</si>
  <si>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</si>
  <si>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</si>
  <si>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</si>
  <si>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</si>
  <si>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</si>
  <si>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</si>
  <si>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</si>
  <si>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</si>
  <si>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</si>
  <si>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</si>
  <si>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</si>
  <si>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</si>
  <si>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</si>
  <si>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</si>
  <si>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</si>
  <si>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</si>
  <si>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</si>
  <si>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</si>
  <si>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</si>
  <si>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</si>
  <si>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</si>
  <si>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</si>
  <si>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</si>
  <si>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</si>
  <si>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</si>
  <si>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</si>
  <si>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</si>
  <si>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</si>
  <si>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</si>
  <si>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</si>
  <si>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</si>
  <si>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</si>
  <si>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</si>
  <si>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</si>
  <si>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</si>
  <si>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</si>
  <si>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</si>
  <si>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</si>
  <si>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</si>
  <si>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</si>
  <si>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</si>
  <si>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</si>
  <si>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</si>
  <si>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</si>
  <si>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</si>
  <si>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</si>
  <si>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</si>
  <si>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</si>
  <si>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</si>
  <si>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</si>
  <si>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</si>
  <si>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</si>
  <si>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</si>
  <si>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</si>
  <si>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</si>
  <si>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</si>
  <si>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</si>
  <si>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</si>
  <si>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</si>
  <si>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</si>
  <si>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</si>
  <si>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</si>
  <si>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</si>
  <si>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</si>
  <si>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</si>
  <si>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</si>
  <si>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</si>
  <si>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</si>
  <si>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</si>
  <si>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</si>
  <si>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</si>
  <si>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</si>
  <si>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</si>
  <si>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</si>
  <si>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</si>
  <si>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</si>
  <si>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</si>
  <si>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</si>
  <si>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</si>
  <si>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</si>
  <si>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</si>
  <si>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</si>
  <si>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</si>
  <si>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</si>
  <si>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</si>
  <si>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</si>
  <si>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</si>
  <si>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</si>
  <si>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</si>
  <si>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</si>
  <si>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</si>
  <si>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</si>
  <si>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</si>
  <si>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</si>
  <si>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</si>
  <si>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</si>
  <si>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</si>
  <si>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</si>
  <si>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</si>
  <si>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</si>
  <si>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</si>
  <si>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</si>
  <si>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</si>
  <si>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</si>
  <si>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</si>
  <si>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</si>
  <si>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</si>
  <si>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</si>
  <si>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</si>
  <si>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</si>
  <si>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</si>
  <si>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</si>
  <si>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</si>
  <si>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</si>
  <si>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</si>
  <si>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</si>
  <si>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</si>
  <si>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</si>
  <si>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</si>
  <si>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</si>
  <si>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</si>
  <si>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</si>
  <si>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</si>
  <si>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</si>
  <si>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</si>
  <si>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</si>
  <si>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</si>
  <si>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</si>
  <si>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</si>
  <si>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</si>
  <si>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</si>
  <si>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</si>
  <si>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</si>
  <si>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</si>
  <si>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</si>
  <si>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</si>
  <si>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</si>
  <si>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</si>
  <si>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</si>
  <si>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</si>
  <si>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</si>
  <si>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</si>
  <si>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</si>
  <si>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</si>
  <si>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</si>
  <si>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</si>
  <si>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</si>
  <si>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</si>
  <si>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</si>
  <si>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</si>
  <si>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</si>
  <si>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</si>
  <si>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</si>
  <si>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</si>
  <si>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</si>
  <si>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</si>
  <si>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</si>
  <si>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</si>
  <si>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</si>
  <si>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</si>
  <si>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</si>
  <si>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</si>
  <si>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</si>
  <si>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</si>
  <si>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</si>
  <si>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</si>
  <si>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</si>
  <si>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</si>
  <si>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</si>
  <si>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</si>
  <si>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</si>
  <si>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</si>
  <si>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</si>
  <si>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</si>
  <si>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</si>
  <si>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</si>
  <si>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</si>
  <si>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</si>
  <si>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</si>
  <si>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</si>
  <si>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</si>
  <si>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</si>
  <si>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</si>
  <si>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</si>
  <si>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</si>
  <si>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</si>
  <si>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</si>
  <si>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</si>
  <si>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</si>
  <si>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</si>
  <si>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</si>
  <si>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</si>
  <si>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</si>
  <si>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</si>
  <si>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</si>
  <si>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</si>
  <si>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</si>
  <si>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</si>
  <si>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</si>
  <si>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</si>
  <si>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</si>
  <si>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</si>
  <si>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</si>
  <si>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</si>
  <si>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</si>
  <si>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</si>
  <si>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</si>
  <si>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</si>
  <si>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</si>
  <si>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</si>
  <si>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</si>
  <si>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</si>
  <si>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</si>
  <si>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</si>
  <si>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</si>
  <si>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</si>
  <si>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</si>
  <si>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</si>
  <si>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</si>
  <si>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</si>
  <si>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</si>
  <si>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</si>
  <si>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</si>
  <si>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</si>
  <si>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</si>
  <si>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</si>
  <si>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</si>
  <si>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</si>
  <si>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</si>
  <si>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</si>
  <si>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</si>
  <si>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</si>
  <si>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</si>
  <si>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</si>
  <si>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</si>
  <si>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</si>
  <si>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</si>
  <si>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</si>
  <si>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</si>
  <si>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</si>
  <si>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</si>
  <si>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</si>
  <si>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</si>
  <si>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</si>
  <si>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</si>
  <si>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</si>
  <si>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</si>
  <si>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</si>
  <si>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</si>
  <si>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</si>
  <si>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</si>
  <si>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</si>
  <si>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</si>
  <si>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</si>
  <si>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</si>
  <si>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</si>
  <si>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</si>
  <si>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</si>
  <si>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</si>
  <si>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</si>
  <si>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</si>
  <si>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</si>
  <si>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</si>
  <si>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</si>
  <si>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</si>
  <si>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</si>
  <si>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</si>
  <si>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</si>
  <si>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</si>
  <si>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</si>
  <si>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</si>
  <si>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</si>
  <si>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</si>
  <si>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</si>
  <si>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</si>
  <si>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</si>
  <si>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</si>
  <si>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</si>
  <si>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</si>
  <si>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</si>
  <si>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</si>
  <si>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</si>
  <si>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</si>
  <si>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</si>
  <si>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</si>
  <si>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</si>
  <si>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</si>
  <si>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</si>
  <si>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</si>
  <si>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</si>
  <si>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</si>
  <si>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</si>
  <si>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</si>
  <si>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</si>
  <si>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</si>
  <si>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</si>
  <si>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</si>
  <si>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</si>
  <si>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</si>
  <si>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</si>
  <si>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</si>
  <si>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</si>
  <si>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</si>
  <si>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</si>
  <si>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</si>
  <si>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</si>
  <si>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</si>
  <si>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</si>
  <si>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</si>
  <si>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</si>
  <si>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</si>
  <si>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</si>
  <si>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</si>
  <si>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</si>
  <si>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</si>
  <si>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</si>
  <si>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</si>
  <si>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</si>
  <si>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</si>
  <si>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</si>
  <si>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</si>
  <si>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</si>
  <si>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</si>
  <si>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</si>
  <si>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</si>
  <si>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</si>
  <si>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</si>
  <si>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</si>
  <si>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</si>
  <si>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</si>
  <si>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</si>
  <si>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</si>
  <si>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</si>
  <si>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</si>
  <si>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</si>
  <si>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</si>
  <si>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</si>
  <si>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</si>
  <si>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</si>
  <si>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</si>
  <si>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</si>
  <si>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</si>
  <si>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</si>
  <si>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</si>
  <si>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</si>
  <si>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</si>
  <si>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</si>
  <si>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</si>
  <si>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</si>
  <si>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</si>
  <si>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</si>
  <si>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</si>
  <si>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</si>
  <si>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</si>
  <si>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</si>
  <si>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</si>
  <si>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</si>
  <si>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</si>
  <si>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</si>
  <si>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</si>
  <si>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</si>
  <si>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</si>
  <si>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</si>
  <si>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</si>
  <si>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</si>
  <si>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</si>
  <si>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</si>
  <si>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</si>
  <si>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</si>
  <si>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</si>
  <si>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</si>
  <si>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</si>
  <si>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</si>
  <si>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</si>
  <si>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</si>
  <si>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</si>
  <si>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</si>
  <si>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</si>
  <si>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</si>
  <si>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</si>
  <si>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</si>
  <si>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</si>
  <si>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</si>
  <si>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</si>
  <si>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</si>
  <si>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</si>
  <si>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</si>
  <si>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</si>
  <si>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</si>
  <si>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</si>
  <si>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</si>
  <si>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</si>
  <si>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</si>
  <si>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</si>
  <si>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</si>
  <si>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</si>
  <si>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</si>
  <si>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</si>
  <si>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</si>
  <si>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</si>
  <si>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</si>
  <si>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</si>
  <si>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</si>
  <si>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</si>
  <si>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</si>
  <si>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</si>
  <si>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</si>
  <si>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</si>
  <si>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</si>
  <si>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</si>
  <si>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</si>
  <si>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</si>
  <si>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</si>
  <si>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</si>
  <si>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</si>
  <si>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</si>
  <si>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</si>
  <si>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</si>
  <si>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</si>
  <si>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</si>
  <si>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</si>
  <si>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</si>
  <si>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</si>
  <si>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</si>
  <si>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</si>
  <si>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</si>
  <si>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</si>
  <si>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</si>
  <si>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</si>
  <si>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</si>
  <si>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</si>
  <si>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</si>
  <si>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</si>
  <si>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</si>
  <si>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</si>
  <si>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</si>
  <si>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</si>
  <si>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</si>
  <si>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</si>
  <si>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</si>
  <si>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</si>
  <si>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</si>
  <si>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</si>
  <si>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</si>
  <si>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</si>
  <si>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</si>
  <si>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</si>
  <si>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</si>
  <si>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</si>
  <si>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</si>
  <si>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</si>
  <si>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</si>
  <si>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</si>
  <si>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</si>
  <si>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</si>
  <si>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</si>
  <si>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</si>
  <si>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</si>
  <si>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</si>
  <si>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</si>
  <si>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</si>
  <si>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</si>
  <si>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</si>
  <si>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</si>
  <si>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</si>
  <si>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</si>
  <si>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</si>
  <si>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</si>
  <si>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</si>
  <si>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</si>
  <si>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</si>
  <si>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</si>
  <si>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</si>
  <si>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</si>
  <si>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</si>
  <si>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</si>
  <si>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</si>
  <si>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</si>
  <si>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</si>
  <si>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</si>
  <si>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</si>
  <si>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</si>
  <si>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</si>
  <si>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</si>
  <si>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</si>
  <si>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</si>
  <si>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</si>
  <si>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</si>
  <si>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</si>
  <si>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</si>
  <si>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</si>
  <si>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</si>
  <si>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</si>
  <si>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</si>
  <si>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</si>
  <si>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</si>
  <si>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</si>
  <si>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</si>
  <si>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</si>
  <si>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</si>
  <si>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</si>
  <si>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</si>
  <si>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</si>
  <si>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</si>
  <si>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</si>
  <si>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</si>
  <si>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</si>
  <si>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</si>
  <si>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</si>
  <si>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</si>
  <si>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</si>
  <si>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</si>
  <si>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</si>
  <si>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</si>
  <si>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</si>
  <si>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</si>
  <si>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</si>
  <si>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</si>
  <si>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</si>
  <si>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</si>
  <si>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</si>
  <si>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</si>
  <si>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</si>
  <si>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</si>
  <si>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</si>
  <si>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</si>
  <si>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</si>
  <si>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</si>
  <si>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</si>
  <si>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</si>
  <si>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</si>
  <si>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</si>
  <si>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</si>
  <si>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</si>
  <si>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</si>
  <si>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</si>
  <si>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</si>
  <si>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</si>
  <si>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</si>
  <si>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</si>
  <si>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</si>
  <si>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</si>
  <si>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</si>
  <si>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</si>
  <si>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</si>
  <si>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</si>
  <si>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</si>
  <si>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</si>
  <si>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</si>
  <si>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</si>
  <si>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</si>
  <si>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</si>
  <si>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</si>
  <si>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</si>
  <si>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</si>
  <si>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</si>
  <si>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</si>
  <si>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</si>
  <si>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</si>
  <si>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</si>
  <si>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</si>
  <si>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</si>
  <si>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</si>
  <si>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</si>
  <si>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</si>
  <si>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</si>
  <si>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</si>
  <si>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</si>
  <si>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</si>
  <si>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</si>
  <si>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</si>
  <si>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</si>
  <si>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</si>
  <si>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</si>
  <si>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</si>
  <si>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</si>
  <si>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</si>
  <si>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</si>
  <si>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</si>
  <si>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</si>
  <si>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</si>
  <si>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</si>
  <si>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</si>
  <si>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</si>
  <si>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</si>
  <si>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</si>
  <si>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</si>
  <si>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</si>
  <si>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</si>
  <si>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</si>
  <si>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</si>
  <si>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</si>
  <si>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</si>
  <si>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</si>
  <si>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</si>
  <si>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</si>
  <si>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</si>
  <si>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</si>
  <si>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</si>
  <si>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</si>
  <si>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</si>
  <si>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</si>
  <si>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</si>
  <si>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</si>
  <si>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</si>
  <si>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</si>
  <si>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</si>
  <si>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</si>
  <si>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</si>
  <si>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</si>
  <si>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</si>
  <si>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</si>
  <si>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</si>
  <si>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</si>
  <si>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</si>
  <si>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</si>
  <si>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</si>
  <si>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</si>
  <si>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</si>
  <si>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</si>
  <si>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</si>
  <si>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</si>
  <si>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</si>
  <si>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</si>
  <si>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</si>
  <si>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</si>
  <si>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</si>
  <si>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</si>
  <si>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</si>
  <si>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</si>
  <si>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</si>
  <si>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</si>
  <si>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</si>
  <si>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</si>
  <si>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</si>
  <si>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</si>
  <si>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</si>
  <si>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</si>
  <si>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</si>
  <si>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</si>
  <si>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</si>
  <si>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</si>
  <si>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</si>
  <si>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</si>
  <si>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</si>
  <si>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</si>
  <si>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</si>
  <si>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</si>
  <si>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</si>
  <si>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</si>
  <si>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</si>
  <si>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</si>
  <si>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</si>
  <si>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</si>
  <si>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</si>
  <si>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</si>
  <si>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</si>
  <si>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</si>
  <si>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</si>
  <si>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</si>
  <si>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</si>
  <si>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</si>
  <si>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</si>
  <si>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</si>
  <si>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</si>
  <si>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</si>
  <si>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</si>
  <si>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</si>
  <si>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</si>
  <si>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</si>
  <si>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</si>
  <si>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</si>
  <si>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</si>
  <si>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</si>
  <si>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</si>
  <si>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</si>
  <si>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</si>
  <si>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</si>
  <si>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</si>
  <si>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</si>
  <si>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</si>
  <si>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</si>
  <si>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</si>
  <si>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</si>
  <si>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</si>
  <si>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</si>
  <si>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</si>
  <si>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</si>
  <si>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</si>
  <si>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</si>
  <si>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</si>
  <si>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</si>
  <si>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</si>
  <si>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</si>
  <si>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</si>
  <si>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</si>
  <si>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</si>
  <si>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</si>
  <si>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</si>
  <si>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</si>
  <si>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</si>
  <si>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</si>
  <si>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</si>
  <si>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</si>
  <si>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</si>
  <si>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</si>
  <si>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</si>
  <si>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</si>
  <si>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</si>
  <si>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</si>
  <si>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</si>
  <si>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</si>
  <si>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</si>
  <si>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</si>
  <si>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</si>
  <si>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</si>
  <si>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</si>
  <si>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</si>
  <si>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</si>
  <si>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</si>
  <si>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</si>
  <si>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</si>
  <si>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</si>
  <si>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</si>
  <si>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</si>
  <si>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</si>
  <si>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</si>
  <si>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</si>
  <si>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</si>
  <si>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</si>
  <si>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</si>
  <si>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</si>
  <si>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</si>
  <si>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</si>
  <si>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</si>
  <si>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</si>
  <si>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</si>
  <si>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</si>
  <si>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</si>
  <si>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</si>
  <si>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</si>
  <si>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</si>
  <si>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</si>
  <si>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</si>
  <si>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</si>
  <si>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</si>
  <si>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</si>
  <si>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</si>
  <si>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</si>
  <si>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</si>
  <si>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</si>
  <si>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</si>
  <si>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</si>
  <si>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</si>
  <si>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</si>
  <si>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</si>
  <si>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</si>
  <si>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</si>
  <si>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</si>
  <si>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</si>
  <si>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</si>
  <si>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</si>
  <si>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</si>
  <si>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</si>
  <si>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</si>
  <si>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</si>
  <si>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</si>
  <si>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</si>
  <si>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</si>
  <si>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</si>
  <si>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</si>
  <si>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</si>
  <si>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</si>
  <si>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</si>
  <si>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</si>
  <si>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</si>
  <si>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</si>
  <si>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</si>
  <si>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</si>
  <si>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</si>
  <si>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</si>
  <si>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</si>
  <si>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</si>
  <si>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</si>
  <si>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</si>
  <si>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</si>
  <si>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</si>
  <si>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</si>
  <si>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</si>
  <si>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</si>
  <si>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</si>
  <si>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</si>
  <si>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</si>
  <si>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</si>
  <si>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</si>
  <si>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</si>
  <si>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</si>
  <si>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</si>
  <si>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</si>
  <si>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</si>
  <si>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</si>
  <si>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</si>
  <si>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</si>
  <si>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</si>
  <si>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</si>
  <si>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</si>
  <si>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</si>
  <si>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</si>
  <si>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</si>
  <si>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</si>
  <si>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</si>
  <si>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</si>
  <si>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</si>
  <si>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</si>
  <si>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</si>
  <si>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</si>
  <si>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</si>
  <si>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</si>
  <si>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</si>
  <si>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</si>
  <si>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</si>
  <si>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</si>
  <si>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</si>
  <si>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</si>
  <si>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</si>
  <si>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</si>
  <si>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</si>
  <si>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</si>
  <si>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</si>
  <si>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</si>
  <si>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</si>
  <si>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</si>
  <si>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</si>
  <si>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</si>
  <si>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</si>
  <si>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</si>
  <si>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</si>
  <si>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</si>
  <si>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</si>
  <si>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</si>
  <si>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</si>
  <si>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</si>
  <si>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</si>
  <si>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</si>
  <si>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</si>
  <si>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</si>
  <si>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</si>
  <si>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</si>
  <si>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</si>
  <si>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</si>
  <si>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</si>
  <si>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</si>
  <si>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</si>
  <si>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</si>
  <si>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</si>
  <si>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</si>
  <si>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</si>
  <si>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</si>
  <si>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</si>
  <si>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</si>
  <si>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</si>
  <si>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</si>
  <si>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</si>
  <si>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</si>
  <si>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</si>
  <si>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</si>
  <si>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</si>
  <si>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</si>
  <si>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</si>
  <si>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</si>
  <si>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</si>
  <si>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</si>
  <si>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</si>
  <si>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</si>
  <si>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</si>
  <si>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</si>
  <si>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</si>
  <si>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</si>
  <si>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</si>
  <si>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</si>
  <si>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</si>
  <si>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</si>
  <si>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</si>
  <si>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</si>
  <si>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</si>
  <si>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</si>
  <si>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</si>
  <si>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</si>
  <si>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</si>
  <si>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</si>
  <si>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</si>
  <si>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</si>
  <si>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</si>
  <si>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</si>
  <si>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</si>
  <si>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</si>
  <si>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</si>
  <si>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</si>
  <si>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</si>
  <si>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</si>
  <si>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</si>
  <si>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</si>
  <si>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</si>
  <si>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</si>
  <si>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</si>
  <si>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</si>
  <si>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</si>
  <si>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</si>
  <si>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</si>
  <si>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</si>
  <si>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</si>
  <si>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</si>
  <si>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</si>
  <si>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</si>
  <si>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</si>
  <si>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</si>
  <si>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</si>
  <si>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</si>
  <si>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</si>
  <si>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</si>
  <si>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</si>
  <si>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</si>
  <si>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</si>
  <si>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</si>
  <si>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</si>
  <si>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</si>
  <si>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</si>
  <si>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</si>
  <si>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</si>
  <si>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</si>
  <si>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</si>
  <si>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</si>
  <si>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</si>
  <si>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</si>
  <si>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</si>
  <si>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</si>
  <si>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</si>
  <si>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</si>
  <si>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</si>
  <si>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</si>
  <si>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</si>
  <si>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</si>
  <si>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</si>
  <si>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</si>
  <si>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</si>
  <si>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</si>
  <si>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</si>
  <si>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</si>
  <si>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</si>
  <si>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</si>
  <si>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</si>
  <si>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</si>
  <si>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</si>
  <si>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</si>
  <si>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</si>
  <si>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</si>
  <si>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</si>
  <si>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</si>
  <si>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</si>
  <si>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</si>
  <si>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</si>
  <si>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</si>
  <si>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</si>
  <si>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</si>
  <si>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</si>
  <si>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</si>
  <si>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</si>
  <si>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</si>
  <si>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</si>
  <si>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</si>
  <si>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</si>
  <si>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</si>
  <si>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</si>
  <si>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</si>
  <si>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</si>
  <si>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</si>
  <si>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</si>
  <si>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</si>
  <si>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</si>
  <si>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</si>
  <si>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</si>
  <si>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</si>
  <si>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</si>
  <si>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</si>
  <si>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</si>
  <si>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</si>
  <si>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</si>
  <si>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</si>
  <si>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</si>
  <si>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</si>
  <si>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</si>
  <si>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</si>
  <si>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</si>
  <si>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</si>
  <si>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</si>
  <si>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</si>
  <si>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</si>
  <si>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</si>
  <si>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</si>
  <si>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</si>
  <si>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</si>
  <si>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</si>
  <si>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</si>
  <si>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</si>
  <si>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</si>
  <si>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</si>
  <si>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</si>
  <si>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</si>
  <si>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</si>
  <si>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</si>
  <si>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</si>
  <si>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</si>
  <si>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</si>
  <si>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</si>
  <si>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</si>
  <si>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</si>
  <si>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</si>
  <si>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</si>
  <si>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</si>
  <si>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</si>
  <si>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</si>
  <si>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</si>
  <si>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</si>
  <si>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</si>
  <si>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</si>
  <si>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</si>
  <si>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</si>
  <si>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</si>
  <si>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</si>
  <si>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</si>
  <si>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</si>
  <si>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</si>
  <si>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</si>
  <si>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</si>
  <si>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</si>
  <si>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</si>
  <si>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</si>
  <si>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</si>
  <si>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</si>
  <si>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</si>
  <si>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</si>
  <si>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</si>
  <si>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</si>
  <si>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</si>
  <si>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</si>
  <si>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</si>
  <si>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</si>
  <si>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</si>
  <si>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</si>
  <si>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</si>
  <si>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</si>
  <si>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</si>
  <si>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</si>
  <si>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</si>
  <si>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</si>
  <si>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</si>
  <si>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</si>
  <si>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</si>
  <si>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</si>
  <si>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</si>
  <si>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</si>
  <si>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</si>
  <si>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</si>
  <si>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</si>
  <si>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</si>
  <si>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</si>
  <si>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</si>
  <si>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</si>
  <si>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</si>
  <si>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</si>
  <si>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</si>
  <si>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</si>
  <si>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</si>
  <si>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</si>
  <si>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</si>
  <si>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</si>
  <si>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</si>
  <si>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</si>
  <si>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</si>
  <si>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</si>
  <si>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</si>
  <si>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</si>
  <si>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</si>
  <si>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</si>
  <si>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</si>
  <si>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</si>
  <si>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</si>
  <si>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</si>
  <si>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</si>
  <si>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</si>
  <si>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</si>
  <si>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</si>
  <si>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</si>
  <si>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</si>
  <si>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</si>
  <si>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</si>
  <si>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</si>
  <si>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</si>
  <si>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</si>
  <si>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</si>
  <si>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</si>
  <si>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</si>
  <si>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</si>
  <si>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</si>
  <si>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</si>
  <si>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</si>
  <si>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</si>
  <si>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</si>
  <si>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</si>
  <si>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</si>
  <si>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</si>
  <si>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</si>
  <si>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</si>
  <si>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</si>
  <si>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</si>
  <si>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</si>
  <si>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</si>
  <si>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</si>
  <si>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</si>
  <si>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</si>
  <si>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</si>
  <si>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</si>
  <si>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</si>
  <si>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</si>
  <si>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</si>
  <si>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</si>
  <si>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</si>
  <si>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</si>
  <si>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</si>
  <si>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</si>
  <si>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</si>
  <si>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</si>
  <si>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</si>
  <si>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</si>
  <si>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</si>
  <si>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</si>
  <si>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</si>
  <si>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</si>
  <si>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</si>
  <si>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</si>
  <si>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</si>
  <si>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</si>
  <si>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</si>
  <si>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</si>
  <si>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</si>
  <si>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</si>
  <si>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</si>
  <si>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</si>
  <si>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</si>
  <si>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</si>
  <si>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</si>
  <si>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</si>
  <si>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</si>
  <si>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</si>
  <si>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</si>
  <si>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</si>
  <si>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</si>
  <si>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</si>
  <si>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</si>
  <si>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</si>
  <si>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</si>
  <si>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</si>
  <si>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</si>
  <si>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</si>
  <si>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</si>
  <si>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</si>
  <si>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</si>
  <si>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</si>
  <si>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</si>
  <si>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</si>
  <si>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</si>
  <si>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</si>
  <si>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</si>
  <si>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</si>
  <si>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</si>
  <si>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</si>
  <si>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</si>
  <si>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</si>
  <si>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</si>
  <si>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</si>
  <si>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</si>
  <si>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</si>
  <si>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</si>
  <si>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</si>
  <si>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</si>
  <si>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</si>
  <si>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</si>
  <si>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</si>
  <si>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</si>
  <si>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</si>
  <si>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</si>
  <si>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</si>
  <si>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</si>
  <si>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</si>
  <si>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</si>
  <si>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</si>
  <si>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</si>
  <si>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</si>
  <si>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</si>
  <si>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</si>
  <si>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</si>
  <si>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</si>
  <si>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</si>
  <si>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</si>
  <si>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</si>
  <si>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</si>
  <si>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</si>
  <si>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</si>
  <si>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</si>
  <si>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</si>
  <si>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</si>
  <si>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</si>
  <si>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</si>
  <si>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</si>
  <si>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</si>
  <si>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</si>
  <si>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</si>
  <si>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</si>
  <si>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</si>
  <si>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</si>
  <si>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</si>
  <si>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</si>
  <si>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</si>
  <si>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</si>
  <si>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</si>
  <si>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</si>
  <si>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</si>
  <si>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</si>
  <si>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</si>
  <si>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</si>
  <si>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</si>
  <si>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</si>
  <si>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</si>
  <si>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</si>
  <si>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</si>
  <si>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</si>
  <si>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</si>
  <si>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</si>
  <si>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</si>
  <si>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</si>
  <si>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</si>
  <si>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</si>
  <si>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</si>
  <si>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</si>
  <si>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</si>
  <si>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</si>
  <si>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</si>
  <si>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</si>
  <si>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</si>
  <si>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</si>
  <si>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</si>
  <si>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</si>
  <si>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</si>
  <si>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</si>
  <si>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</si>
  <si>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</si>
  <si>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</si>
  <si>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</si>
  <si>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</si>
  <si>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</si>
  <si>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</si>
  <si>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</si>
  <si>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</si>
  <si>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</si>
  <si>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</si>
  <si>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</si>
  <si>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</si>
  <si>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</si>
  <si>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</si>
  <si>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</si>
  <si>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</si>
  <si>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</si>
  <si>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</si>
  <si>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</si>
  <si>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</si>
  <si>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</si>
  <si>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</si>
  <si>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</si>
  <si>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</si>
  <si>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</si>
  <si>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</si>
  <si>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</si>
  <si>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</si>
  <si>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</si>
  <si>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</si>
  <si>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</si>
  <si>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</si>
  <si>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</si>
  <si>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</si>
  <si>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</si>
  <si>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</si>
  <si>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</si>
  <si>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</si>
  <si>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</si>
  <si>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</si>
  <si>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</si>
  <si>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</si>
  <si>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</si>
  <si>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</si>
  <si>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</si>
  <si>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</si>
  <si>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</si>
  <si>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</si>
  <si>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</si>
  <si>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</si>
  <si>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</si>
  <si>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</si>
  <si>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</si>
  <si>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</si>
  <si>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</si>
  <si>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</si>
  <si>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</si>
  <si>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</si>
  <si>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</si>
  <si>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</si>
  <si>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</si>
  <si>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</si>
  <si>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</si>
  <si>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</si>
  <si>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</si>
  <si>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</si>
  <si>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</si>
  <si>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</si>
  <si>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</si>
  <si>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</si>
  <si>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</si>
  <si>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</si>
  <si>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</si>
  <si>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</si>
  <si>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</si>
  <si>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</si>
  <si>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</si>
  <si>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</si>
  <si>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</si>
  <si>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</si>
  <si>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</si>
  <si>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</si>
  <si>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</si>
  <si>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</si>
  <si>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</si>
  <si>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</si>
  <si>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</si>
  <si>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</si>
  <si>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</si>
  <si>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</si>
  <si>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</si>
  <si>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</si>
  <si>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</si>
  <si>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</si>
  <si>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</si>
  <si>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</si>
  <si>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</si>
  <si>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</si>
  <si>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</si>
  <si>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</si>
  <si>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</si>
  <si>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</si>
  <si>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</si>
  <si>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</si>
  <si>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</si>
  <si>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</si>
  <si>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</si>
  <si>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</si>
  <si>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</si>
  <si>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</si>
  <si>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</si>
  <si>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</si>
  <si>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</si>
  <si>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</si>
  <si>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</si>
  <si>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</si>
  <si>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</si>
  <si>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</si>
  <si>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</si>
  <si>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</si>
  <si>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</si>
  <si>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</si>
  <si>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</si>
  <si>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</si>
  <si>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</si>
  <si>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</si>
  <si>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</si>
  <si>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</si>
  <si>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</si>
  <si>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</si>
  <si>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</si>
  <si>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</si>
  <si>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</si>
  <si>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</si>
  <si>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</si>
  <si>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</si>
  <si>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</si>
  <si>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</si>
  <si>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</si>
  <si>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</si>
  <si>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</si>
  <si>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</si>
  <si>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</si>
  <si>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</si>
  <si>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</si>
  <si>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</si>
  <si>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</si>
  <si>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</si>
  <si>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</si>
  <si>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</si>
  <si>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</si>
  <si>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</si>
  <si>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</si>
  <si>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</si>
  <si>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</si>
  <si>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</si>
  <si>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</si>
  <si>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</si>
  <si>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</si>
  <si>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</si>
  <si>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</si>
  <si>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</si>
  <si>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</si>
  <si>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</si>
  <si>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</si>
  <si>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</si>
  <si>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</si>
  <si>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</si>
  <si>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</si>
  <si>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</si>
  <si>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</si>
  <si>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</si>
  <si>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</si>
  <si>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</si>
  <si>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</si>
  <si>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</si>
  <si>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</si>
  <si>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</si>
  <si>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</si>
  <si>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</si>
  <si>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</si>
  <si>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</si>
  <si>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</si>
  <si>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</si>
  <si>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</si>
  <si>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</si>
  <si>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</si>
  <si>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</si>
  <si>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</si>
  <si>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</si>
  <si>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</si>
  <si>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</si>
  <si>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</si>
  <si>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</si>
  <si>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</si>
  <si>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</si>
  <si>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</si>
  <si>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</si>
  <si>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</si>
  <si>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</si>
  <si>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</si>
  <si>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</si>
  <si>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</si>
  <si>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</si>
  <si>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</si>
  <si>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</si>
  <si>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</si>
  <si>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</si>
  <si>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</si>
  <si>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</si>
  <si>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</si>
  <si>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</si>
  <si>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</si>
  <si>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</si>
  <si>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</si>
  <si>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</si>
  <si>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</si>
  <si>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</si>
  <si>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</si>
  <si>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</si>
  <si>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</si>
  <si>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</si>
  <si>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</si>
  <si>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</si>
  <si>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</si>
  <si>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</si>
  <si>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</si>
  <si>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</si>
  <si>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</si>
  <si>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</si>
  <si>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</si>
  <si>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</si>
  <si>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</si>
  <si>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</si>
  <si>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</si>
  <si>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</si>
  <si>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</si>
  <si>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</si>
  <si>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</si>
  <si>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</si>
  <si>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</si>
  <si>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</si>
  <si>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</si>
  <si>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</si>
  <si>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</si>
  <si>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</si>
  <si>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</si>
  <si>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</si>
  <si>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</si>
  <si>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</si>
  <si>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</si>
  <si>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</si>
  <si>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</si>
  <si>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</si>
  <si>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</si>
  <si>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</si>
  <si>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</si>
  <si>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</si>
  <si>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</si>
  <si>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</si>
  <si>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</si>
  <si>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</si>
  <si>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</si>
  <si>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</si>
  <si>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</si>
  <si>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</si>
  <si>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</si>
  <si>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</si>
  <si>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</si>
  <si>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</si>
  <si>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</si>
  <si>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</si>
  <si>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</si>
  <si>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</si>
  <si>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</si>
  <si>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</si>
  <si>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</si>
  <si>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</si>
  <si>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</si>
  <si>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</si>
  <si>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</si>
  <si>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</si>
  <si>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</si>
  <si>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</si>
  <si>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</si>
  <si>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</si>
  <si>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</si>
  <si>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</si>
  <si>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</si>
  <si>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</si>
  <si>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</si>
  <si>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</si>
  <si>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</si>
  <si>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</si>
  <si>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</si>
  <si>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</si>
  <si>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</si>
  <si>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</si>
  <si>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</si>
  <si>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</si>
  <si>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</si>
  <si>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</si>
  <si>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</si>
  <si>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</si>
  <si>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</si>
  <si>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</si>
  <si>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</si>
  <si>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</si>
  <si>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</si>
  <si>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</si>
  <si>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</si>
  <si>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</si>
  <si>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</si>
  <si>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</si>
  <si>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</si>
  <si>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</si>
  <si>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</si>
  <si>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</si>
  <si>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</si>
  <si>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</si>
  <si>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</si>
  <si>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</si>
  <si>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</si>
  <si>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</si>
  <si>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</si>
  <si>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</si>
  <si>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</si>
  <si>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</si>
  <si>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</si>
  <si>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</si>
  <si>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</si>
  <si>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</si>
  <si>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</si>
  <si>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</si>
  <si>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</si>
  <si>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</si>
  <si>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</si>
  <si>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</si>
  <si>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</si>
  <si>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</si>
  <si>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</si>
  <si>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</si>
  <si>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</si>
  <si>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</si>
  <si>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</si>
  <si>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</si>
  <si>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</si>
  <si>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</si>
  <si>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</si>
  <si>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</si>
  <si>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</si>
  <si>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</si>
  <si>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</si>
  <si>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</si>
  <si>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</si>
  <si>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</si>
  <si>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</si>
  <si>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</si>
  <si>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</si>
  <si>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</si>
  <si>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</si>
  <si>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</si>
  <si>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</si>
  <si>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</si>
  <si>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</si>
  <si>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</si>
  <si>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</si>
  <si>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</si>
  <si>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</si>
  <si>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</si>
  <si>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</si>
  <si>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</si>
  <si>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</si>
  <si>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</si>
  <si>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</si>
  <si>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</si>
  <si>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</si>
  <si>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</si>
  <si>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</si>
  <si>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</si>
  <si>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</si>
  <si>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</si>
  <si>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</si>
  <si>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</si>
  <si>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</si>
  <si>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</si>
  <si>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</si>
  <si>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</si>
  <si>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</si>
  <si>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</si>
  <si>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</si>
  <si>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</si>
  <si>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</si>
  <si>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</si>
  <si>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</si>
  <si>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</si>
  <si>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</si>
  <si>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</si>
  <si>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</si>
  <si>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</si>
  <si>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</si>
  <si>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</si>
  <si>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</si>
  <si>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</si>
  <si>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</si>
  <si>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</si>
  <si>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</si>
  <si>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</si>
  <si>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</si>
  <si>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</si>
  <si>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</si>
  <si>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</si>
  <si>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</si>
  <si>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</si>
  <si>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</si>
  <si>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</si>
  <si>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</si>
  <si>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</si>
  <si>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</si>
  <si>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</si>
  <si>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</si>
  <si>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</si>
  <si>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</si>
  <si>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</si>
  <si>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</si>
  <si>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</si>
  <si>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</si>
  <si>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</si>
  <si>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</si>
  <si>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</si>
  <si>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</si>
  <si>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</si>
  <si>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</si>
  <si>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</si>
  <si>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</si>
  <si>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</si>
  <si>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</si>
  <si>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</si>
  <si>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</si>
  <si>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</si>
  <si>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</si>
  <si>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</si>
  <si>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</si>
  <si>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</si>
  <si>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</si>
  <si>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</si>
  <si>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</si>
  <si>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</si>
  <si>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</si>
  <si>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</si>
  <si>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</si>
  <si>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</si>
  <si>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</si>
  <si>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</si>
  <si>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</si>
  <si>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</si>
  <si>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</si>
  <si>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</si>
  <si>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</si>
  <si>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</si>
  <si>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</si>
  <si>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</si>
  <si>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</si>
  <si>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</si>
  <si>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</si>
  <si>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</si>
  <si>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</si>
  <si>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</si>
  <si>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</si>
  <si>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</si>
  <si>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</si>
  <si>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</si>
  <si>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</si>
  <si>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</si>
  <si>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</si>
  <si>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</si>
  <si>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</si>
  <si>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</si>
  <si>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</si>
  <si>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</si>
  <si>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</si>
  <si>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</si>
  <si>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</si>
  <si>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</si>
  <si>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</si>
  <si>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</si>
  <si>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</si>
  <si>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</si>
  <si>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</si>
  <si>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</si>
  <si>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</si>
  <si>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</si>
  <si>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</si>
  <si>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</si>
  <si>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</si>
  <si>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</si>
  <si>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</si>
  <si>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</si>
  <si>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</si>
  <si>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</si>
  <si>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</si>
  <si>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</si>
  <si>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</si>
  <si>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</si>
  <si>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</si>
  <si>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</si>
  <si>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</si>
  <si>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</si>
  <si>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</si>
  <si>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</si>
  <si>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</si>
  <si>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</si>
  <si>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</si>
  <si>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</si>
  <si>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</si>
  <si>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</si>
  <si>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</si>
  <si>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</si>
  <si>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</si>
  <si>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</si>
  <si>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</si>
  <si>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</si>
  <si>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</si>
  <si>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</si>
  <si>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</si>
  <si>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</si>
  <si>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</si>
  <si>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</si>
  <si>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</si>
  <si>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</si>
  <si>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</si>
  <si>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</si>
  <si>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</si>
  <si>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</si>
  <si>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</si>
  <si>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</si>
  <si>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</si>
  <si>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</si>
  <si>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</si>
  <si>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</si>
  <si>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</si>
  <si>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</si>
  <si>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</si>
  <si>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</si>
  <si>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</si>
  <si>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</si>
  <si>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</si>
  <si>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</si>
  <si>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</si>
  <si>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</si>
  <si>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</si>
  <si>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</si>
  <si>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</si>
  <si>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</si>
  <si>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</si>
  <si>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</si>
  <si>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</si>
  <si>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</si>
  <si>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</si>
  <si>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</si>
  <si>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</si>
  <si>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</si>
  <si>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</si>
  <si>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</si>
  <si>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</si>
  <si>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</si>
  <si>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</si>
  <si>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</si>
  <si>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</si>
  <si>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</si>
  <si>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</si>
  <si>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</si>
  <si>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</si>
  <si>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</si>
  <si>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</si>
  <si>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</si>
  <si>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</si>
  <si>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</si>
  <si>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</si>
  <si>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</si>
  <si>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</si>
  <si>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</si>
  <si>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</si>
  <si>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</si>
  <si>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</si>
  <si>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</si>
  <si>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</si>
  <si>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</si>
  <si>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</si>
  <si>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</si>
  <si>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</si>
  <si>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</si>
  <si>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</si>
  <si>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</si>
  <si>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</si>
  <si>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</si>
  <si>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</si>
  <si>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</si>
  <si>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</si>
  <si>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</si>
  <si>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</si>
  <si>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</si>
  <si>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</si>
  <si>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</si>
  <si>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</si>
  <si>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</si>
  <si>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</si>
  <si>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</si>
  <si>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</si>
  <si>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</si>
  <si>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</si>
  <si>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</si>
  <si>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</si>
  <si>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</si>
  <si>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</si>
  <si>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</si>
  <si>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</si>
  <si>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</si>
  <si>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</si>
  <si>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</si>
  <si>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</si>
  <si>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</si>
  <si>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</si>
  <si>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</si>
  <si>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</si>
  <si>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</si>
  <si>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</si>
  <si>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</si>
  <si>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</si>
  <si>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</si>
  <si>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</si>
  <si>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</si>
  <si>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</si>
  <si>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</si>
  <si>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</si>
  <si>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</si>
  <si>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</si>
  <si>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</si>
  <si>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</si>
  <si>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</si>
  <si>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</si>
  <si>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</si>
  <si>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</si>
  <si>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</si>
  <si>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</si>
  <si>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</si>
  <si>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</si>
  <si>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</si>
  <si>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</si>
  <si>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</si>
  <si>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</si>
  <si>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</si>
  <si>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</si>
  <si>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</si>
  <si>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</si>
  <si>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</si>
  <si>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</si>
  <si>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</si>
  <si>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</si>
  <si>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</si>
  <si>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</si>
  <si>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</si>
  <si>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</si>
  <si>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</si>
  <si>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</si>
  <si>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</si>
  <si>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</si>
  <si>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</si>
  <si>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</si>
  <si>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</si>
  <si>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</si>
  <si>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</si>
  <si>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</si>
  <si>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</si>
  <si>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</si>
  <si>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</si>
  <si>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</si>
  <si>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</si>
  <si>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</si>
  <si>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</si>
  <si>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</si>
  <si>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</si>
  <si>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</si>
  <si>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</si>
  <si>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</si>
  <si>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</si>
  <si>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</si>
  <si>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</si>
  <si>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</si>
  <si>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</si>
  <si>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</si>
  <si>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</si>
  <si>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</si>
  <si>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</si>
  <si>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</si>
  <si>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</si>
  <si>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</si>
  <si>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</si>
  <si>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</si>
  <si>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</si>
  <si>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</si>
  <si>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</si>
  <si>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</si>
  <si>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</si>
  <si>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</si>
  <si>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</si>
  <si>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</si>
  <si>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</si>
  <si>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</si>
  <si>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</si>
  <si>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</si>
  <si>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</si>
  <si>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</si>
  <si>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</si>
  <si>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</si>
  <si>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</si>
  <si>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</si>
  <si>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</si>
  <si>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</si>
  <si>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</si>
  <si>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</si>
  <si>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</si>
  <si>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</si>
  <si>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</si>
  <si>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</si>
  <si>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</si>
  <si>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</si>
  <si>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</si>
  <si>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</si>
  <si>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</si>
  <si>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</si>
  <si>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</si>
  <si>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</si>
  <si>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</si>
  <si>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</si>
  <si>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</si>
  <si>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</si>
  <si>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</si>
  <si>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</si>
  <si>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</si>
  <si>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</si>
  <si>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</si>
  <si>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</si>
  <si>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</si>
  <si>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</si>
  <si>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</si>
  <si>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</si>
  <si>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</si>
  <si>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</si>
  <si>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</si>
  <si>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</si>
  <si>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</si>
  <si>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</si>
  <si>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</si>
  <si>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</si>
  <si>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</si>
  <si>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</si>
  <si>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</si>
  <si>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</si>
  <si>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</si>
  <si>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</si>
  <si>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</si>
  <si>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</si>
  <si>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</si>
  <si>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</si>
  <si>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</si>
  <si>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</si>
  <si>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</si>
  <si>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</si>
  <si>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</si>
  <si>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</si>
  <si>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</si>
  <si>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</si>
  <si>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</si>
  <si>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</si>
  <si>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</si>
  <si>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</si>
  <si>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</si>
  <si>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</si>
  <si>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</si>
  <si>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</si>
  <si>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</si>
  <si>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</si>
  <si>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</si>
  <si>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</si>
  <si>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</si>
  <si>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</si>
  <si>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</si>
  <si>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</si>
  <si>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</si>
  <si>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</si>
  <si>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</si>
  <si>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</si>
  <si>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</si>
  <si>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</si>
  <si>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</si>
  <si>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</si>
  <si>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</si>
  <si>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</si>
  <si>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</si>
  <si>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</si>
  <si>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</si>
  <si>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</si>
  <si>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</si>
  <si>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</si>
  <si>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</si>
  <si>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</si>
  <si>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</si>
  <si>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</si>
  <si>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</si>
  <si>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</si>
  <si>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</si>
  <si>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</si>
  <si>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</si>
  <si>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</si>
  <si>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</si>
  <si>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</si>
  <si>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</si>
  <si>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</si>
  <si>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</si>
  <si>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</si>
  <si>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</si>
  <si>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</si>
  <si>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</si>
  <si>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</si>
  <si>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</si>
  <si>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</si>
  <si>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</si>
  <si>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</si>
  <si>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</si>
  <si>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</si>
  <si>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</si>
  <si>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</si>
  <si>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</si>
  <si>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</si>
  <si>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</si>
  <si>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</si>
  <si>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</si>
  <si>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</si>
  <si>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</si>
  <si>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</si>
  <si>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</si>
  <si>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</si>
  <si>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</si>
  <si>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</si>
  <si>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</si>
  <si>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</si>
  <si>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</si>
  <si>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</si>
  <si>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</si>
  <si>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</si>
  <si>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</si>
  <si>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</si>
  <si>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</si>
  <si>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</si>
  <si>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</si>
  <si>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</si>
  <si>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</si>
  <si>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</si>
  <si>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</si>
  <si>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</si>
  <si>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</si>
  <si>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</si>
  <si>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</si>
  <si>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</si>
  <si>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</si>
  <si>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</si>
  <si>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</si>
  <si>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</si>
  <si>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</si>
  <si>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</si>
  <si>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</si>
  <si>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</si>
  <si>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</si>
  <si>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</si>
  <si>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</si>
  <si>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</si>
  <si>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</si>
  <si>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</si>
  <si>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</si>
  <si>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</si>
  <si>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</si>
  <si>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</si>
  <si>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</si>
  <si>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</si>
  <si>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</si>
  <si>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</si>
  <si>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</si>
  <si>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</si>
  <si>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</si>
  <si>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</si>
  <si>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</si>
  <si>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</si>
  <si>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</si>
  <si>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</si>
  <si>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</si>
  <si>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</si>
  <si>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</si>
  <si>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</si>
  <si>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</si>
  <si>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</si>
  <si>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</si>
  <si>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</si>
  <si>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</si>
  <si>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</si>
  <si>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</si>
  <si>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</si>
  <si>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</si>
  <si>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</si>
  <si>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</si>
  <si>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</si>
  <si>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</si>
  <si>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</si>
  <si>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</si>
  <si>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</si>
  <si>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</si>
  <si>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</si>
  <si>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</si>
  <si>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</si>
  <si>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</si>
  <si>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</si>
  <si>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</si>
  <si>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</si>
  <si>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</si>
  <si>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</si>
  <si>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</si>
  <si>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</si>
  <si>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</si>
  <si>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</si>
  <si>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</si>
  <si>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</si>
  <si>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</si>
  <si>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</si>
  <si>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</si>
  <si>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</si>
  <si>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</si>
  <si>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</si>
  <si>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</si>
  <si>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</si>
  <si>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</si>
  <si>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</si>
  <si>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</si>
  <si>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</si>
  <si>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</si>
  <si>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</si>
  <si>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</si>
  <si>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</si>
  <si>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</si>
  <si>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</si>
  <si>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</si>
  <si>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</si>
  <si>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</si>
  <si>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</si>
  <si>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</si>
  <si>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</si>
  <si>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</si>
  <si>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</si>
  <si>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</si>
  <si>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</si>
  <si>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</si>
  <si>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</si>
  <si>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</si>
  <si>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</si>
  <si>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</si>
  <si>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</si>
  <si>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</si>
  <si>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</si>
  <si>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</si>
  <si>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</si>
  <si>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</si>
  <si>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</si>
  <si>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</si>
  <si>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</si>
  <si>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</si>
  <si>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</si>
  <si>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</si>
  <si>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</si>
  <si>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</si>
  <si>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</si>
  <si>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</si>
  <si>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</si>
  <si>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</si>
  <si>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</si>
  <si>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</si>
  <si>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</si>
  <si>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</si>
  <si>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</si>
  <si>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</si>
  <si>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</si>
  <si>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</si>
  <si>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</si>
  <si>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</si>
  <si>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</si>
  <si>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</si>
  <si>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</si>
  <si>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</si>
  <si>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</si>
  <si>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</si>
  <si>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</si>
  <si>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</si>
  <si>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</si>
  <si>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</si>
  <si>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</si>
  <si>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</si>
  <si>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</si>
  <si>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</si>
  <si>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</si>
  <si>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</si>
  <si>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</si>
  <si>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</si>
  <si>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</si>
  <si>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</si>
  <si>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</si>
  <si>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</si>
  <si>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</si>
  <si>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</si>
  <si>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</si>
  <si>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</si>
  <si>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</si>
  <si>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</si>
  <si>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</si>
  <si>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</si>
  <si>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</si>
  <si>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</si>
  <si>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</si>
  <si>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</si>
  <si>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</si>
  <si>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</si>
  <si>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</si>
  <si>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</si>
  <si>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</si>
  <si>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</si>
  <si>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</si>
  <si>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</si>
  <si>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</si>
  <si>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</si>
  <si>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</si>
  <si>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</si>
  <si>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</si>
  <si>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</si>
  <si>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</si>
  <si>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</si>
  <si>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</si>
  <si>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</si>
  <si>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</si>
  <si>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</si>
  <si>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</si>
  <si>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</si>
  <si>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</si>
  <si>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</si>
  <si>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</si>
  <si>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</si>
  <si>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</si>
  <si>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</si>
  <si>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</si>
  <si>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</si>
  <si>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</si>
  <si>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</si>
  <si>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</si>
  <si>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</si>
  <si>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</si>
  <si>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</si>
  <si>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</si>
  <si>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</si>
  <si>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</si>
  <si>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</si>
  <si>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</si>
  <si>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</si>
  <si>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</si>
  <si>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</si>
  <si>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</si>
  <si>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</si>
  <si>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</si>
  <si>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</si>
  <si>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</si>
  <si>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</si>
  <si>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</si>
  <si>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</si>
  <si>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</si>
  <si>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</si>
  <si>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</si>
  <si>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</si>
  <si>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</si>
  <si>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</si>
  <si>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</si>
  <si>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</si>
  <si>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</si>
  <si>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</si>
  <si>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</si>
  <si>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</si>
  <si>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</si>
  <si>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</si>
  <si>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</si>
  <si>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</si>
  <si>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</si>
  <si>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</si>
  <si>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</si>
  <si>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</si>
  <si>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</si>
  <si>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</si>
  <si>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</si>
  <si>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</si>
  <si>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</si>
  <si>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</si>
  <si>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</si>
  <si>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</si>
  <si>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</si>
  <si>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</si>
  <si>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</si>
  <si>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</si>
  <si>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</si>
  <si>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</si>
  <si>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</si>
  <si>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</si>
  <si>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</si>
  <si>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</si>
  <si>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</si>
  <si>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</si>
  <si>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</si>
  <si>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</si>
  <si>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</si>
  <si>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</si>
  <si>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</si>
  <si>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</si>
  <si>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</si>
  <si>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</si>
  <si>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</si>
  <si>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</si>
  <si>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</si>
  <si>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</si>
  <si>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</si>
  <si>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</si>
  <si>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</si>
  <si>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</si>
  <si>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</si>
  <si>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</si>
  <si>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</si>
  <si>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</si>
  <si>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</si>
  <si>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</si>
  <si>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</si>
  <si>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</si>
  <si>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</si>
  <si>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</si>
  <si>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</si>
  <si>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</si>
  <si>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</si>
  <si>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</si>
  <si>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</si>
  <si>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</si>
  <si>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</si>
  <si>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</si>
  <si>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</si>
  <si>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</si>
  <si>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</si>
  <si>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</si>
  <si>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</si>
  <si>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</si>
  <si>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</si>
  <si>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</si>
  <si>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</si>
  <si>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</si>
  <si>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</si>
  <si>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</si>
  <si>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</si>
  <si>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</si>
  <si>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</si>
  <si>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</si>
  <si>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</si>
  <si>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</si>
  <si>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</si>
  <si>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</si>
  <si>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</si>
  <si>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</si>
  <si>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</si>
  <si>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</si>
  <si>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</si>
  <si>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</si>
  <si>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</si>
  <si>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</si>
  <si>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</si>
  <si>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</si>
  <si>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</si>
  <si>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</si>
  <si>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</si>
  <si>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</si>
  <si>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</si>
  <si>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</si>
  <si>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</si>
  <si>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</si>
  <si>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</si>
  <si>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</si>
  <si>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</si>
  <si>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</si>
  <si>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</si>
  <si>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</si>
  <si>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</si>
  <si>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</si>
  <si>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</si>
  <si>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</si>
  <si>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</si>
  <si>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</si>
  <si>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</si>
  <si>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</si>
  <si>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</si>
  <si>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</si>
  <si>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</si>
  <si>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</si>
  <si>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</si>
  <si>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</si>
  <si>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</si>
  <si>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</si>
  <si>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</si>
  <si>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</si>
  <si>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</si>
  <si>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</si>
  <si>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</si>
  <si>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</si>
  <si>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</si>
  <si>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</si>
  <si>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</si>
  <si>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</si>
  <si>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</si>
  <si>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</si>
  <si>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</si>
  <si>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</si>
  <si>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</si>
  <si>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</si>
  <si>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</si>
  <si>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</si>
  <si>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</si>
  <si>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</si>
  <si>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</si>
  <si>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</si>
  <si>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</si>
  <si>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</si>
  <si>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</si>
  <si>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</si>
  <si>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</si>
  <si>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</si>
  <si>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</si>
  <si>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</si>
  <si>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</si>
  <si>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</si>
  <si>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</si>
  <si>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</si>
  <si>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</si>
  <si>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</si>
  <si>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</si>
  <si>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</si>
  <si>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</si>
  <si>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</si>
  <si>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</si>
  <si>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</si>
  <si>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</si>
  <si>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</si>
  <si>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</si>
  <si>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</si>
  <si>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</si>
  <si>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</si>
  <si>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</si>
  <si>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</si>
  <si>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</si>
  <si>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</si>
  <si>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</si>
  <si>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</si>
  <si>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</si>
  <si>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</si>
  <si>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</si>
  <si>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</si>
  <si>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</si>
  <si>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</si>
  <si>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</si>
  <si>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</si>
  <si>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</si>
  <si>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</si>
  <si>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</si>
  <si>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</si>
  <si>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</si>
  <si>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</si>
  <si>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</si>
  <si>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</si>
  <si>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</si>
  <si>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</si>
  <si>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</si>
  <si>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</si>
  <si>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</si>
  <si>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</si>
  <si>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</si>
  <si>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</si>
  <si>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</si>
  <si>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</si>
  <si>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</si>
  <si>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</si>
  <si>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</si>
  <si>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</si>
  <si>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</si>
  <si>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</si>
  <si>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</si>
  <si>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</si>
  <si>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</si>
  <si>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</si>
  <si>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</si>
  <si>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</si>
  <si>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</si>
  <si>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</si>
  <si>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</si>
  <si>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</si>
  <si>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</si>
  <si>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</si>
  <si>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</si>
  <si>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</si>
  <si>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</si>
  <si>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</si>
  <si>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</si>
  <si>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</si>
  <si>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</si>
  <si>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</si>
  <si>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</si>
  <si>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</si>
  <si>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</si>
  <si>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</si>
  <si>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</si>
  <si>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</si>
  <si>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</si>
  <si>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</si>
  <si>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</si>
  <si>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</si>
  <si>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</si>
  <si>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</si>
  <si>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</si>
  <si>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</si>
  <si>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</si>
  <si>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</si>
  <si>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</si>
  <si>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</si>
  <si>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</si>
  <si>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</si>
  <si>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</si>
  <si>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</si>
  <si>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</si>
  <si>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</si>
  <si>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</si>
  <si>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</si>
  <si>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</si>
  <si>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</si>
  <si>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</si>
  <si>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</si>
  <si>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</si>
  <si>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</si>
  <si>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</si>
  <si>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</si>
  <si>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</si>
  <si>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</si>
  <si>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</si>
  <si>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</si>
  <si>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</si>
  <si>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</si>
  <si>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</si>
  <si>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</si>
  <si>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</si>
  <si>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</si>
  <si>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</si>
  <si>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</si>
  <si>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</si>
  <si>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</si>
  <si>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</si>
  <si>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</si>
  <si>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</si>
  <si>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</si>
  <si>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</si>
  <si>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</si>
  <si>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</si>
  <si>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</si>
  <si>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</si>
  <si>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</si>
  <si>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</si>
  <si>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</si>
  <si>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</si>
  <si>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</si>
  <si>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</si>
  <si>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</si>
  <si>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</si>
  <si>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</si>
  <si>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</si>
  <si>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</si>
  <si>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</si>
  <si>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</si>
  <si>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</si>
  <si>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</si>
  <si>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</si>
  <si>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</si>
  <si>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</si>
  <si>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</si>
  <si>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</si>
  <si>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</si>
  <si>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</si>
  <si>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</si>
  <si>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</si>
  <si>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</si>
  <si>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</si>
  <si>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</si>
  <si>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</si>
  <si>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</si>
  <si>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</si>
  <si>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</si>
  <si>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</si>
  <si>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</si>
  <si>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</si>
  <si>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</si>
  <si>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</si>
  <si>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</si>
  <si>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</si>
  <si>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</si>
  <si>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</si>
  <si>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</si>
  <si>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</si>
  <si>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</si>
  <si>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</si>
  <si>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</si>
  <si>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</si>
  <si>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</si>
  <si>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</si>
  <si>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</si>
  <si>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</si>
  <si>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</si>
  <si>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</si>
  <si>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</si>
  <si>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</si>
  <si>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</si>
  <si>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</si>
  <si>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</si>
  <si>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</si>
  <si>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</si>
  <si>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</si>
  <si>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</si>
  <si>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</si>
  <si>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</si>
  <si>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</si>
  <si>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</si>
  <si>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</si>
  <si>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</si>
  <si>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</si>
  <si>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</si>
  <si>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</si>
  <si>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</si>
  <si>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</si>
  <si>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</si>
  <si>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</si>
  <si>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</si>
  <si>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</si>
  <si>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</si>
  <si>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</si>
  <si>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</si>
  <si>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</si>
  <si>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</si>
  <si>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</si>
  <si>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</si>
  <si>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</si>
  <si>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</si>
  <si>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</si>
  <si>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</si>
  <si>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</si>
  <si>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</si>
  <si>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</si>
  <si>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</si>
  <si>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</si>
  <si>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</si>
  <si>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</si>
  <si>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</si>
  <si>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</si>
  <si>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</si>
  <si>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</si>
  <si>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</si>
  <si>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</si>
  <si>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</si>
  <si>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</si>
  <si>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</si>
  <si>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</si>
  <si>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</si>
  <si>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</si>
  <si>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</si>
  <si>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</si>
  <si>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</si>
  <si>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</si>
  <si>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</si>
  <si>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</si>
  <si>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</si>
  <si>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</si>
  <si>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</si>
  <si>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</si>
  <si>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</si>
  <si>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</si>
  <si>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</si>
  <si>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</si>
  <si>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</si>
  <si>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</si>
  <si>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</si>
  <si>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</si>
  <si>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</si>
  <si>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</si>
  <si>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</si>
  <si>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</si>
  <si>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</si>
  <si>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</si>
  <si>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</si>
  <si>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</si>
  <si>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</si>
  <si>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</si>
  <si>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</si>
  <si>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</si>
  <si>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</si>
  <si>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</si>
  <si>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</si>
  <si>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</si>
  <si>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</si>
  <si>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</si>
  <si>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</si>
  <si>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</si>
  <si>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</si>
  <si>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</si>
  <si>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</si>
  <si>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</si>
  <si>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</si>
  <si>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</si>
  <si>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</si>
  <si>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</si>
  <si>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</si>
  <si>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</si>
  <si>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</si>
  <si>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</si>
  <si>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</si>
  <si>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</si>
  <si>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</si>
  <si>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</si>
  <si>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</si>
  <si>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</si>
  <si>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</si>
  <si>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</si>
  <si>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</si>
  <si>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</si>
  <si>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</si>
  <si>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</si>
  <si>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</si>
  <si>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</si>
  <si>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</si>
  <si>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</si>
  <si>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</si>
  <si>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</si>
  <si>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</si>
  <si>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</si>
  <si>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</si>
  <si>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</si>
  <si>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</si>
  <si>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</si>
  <si>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</si>
  <si>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</si>
  <si>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</si>
  <si>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</si>
  <si>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</si>
  <si>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</si>
  <si>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</si>
  <si>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</si>
  <si>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</si>
  <si>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</si>
  <si>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</si>
  <si>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</si>
  <si>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</si>
  <si>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</si>
  <si>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</si>
  <si>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</si>
  <si>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</si>
  <si>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</si>
  <si>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</si>
  <si>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</si>
  <si>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</si>
  <si>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</si>
  <si>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</si>
  <si>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</si>
  <si>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</si>
  <si>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</si>
  <si>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</si>
  <si>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</si>
  <si>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</si>
  <si>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</si>
  <si>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</si>
  <si>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</si>
  <si>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</si>
  <si>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</si>
  <si>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</si>
  <si>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</si>
  <si>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</si>
  <si>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</si>
  <si>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</si>
  <si>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</si>
  <si>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</si>
  <si>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</si>
  <si>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</si>
  <si>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</si>
  <si>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</si>
  <si>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</si>
  <si>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</si>
  <si>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</si>
  <si>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</si>
  <si>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</si>
  <si>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</si>
  <si>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</si>
  <si>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</si>
  <si>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</si>
  <si>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</si>
  <si>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</si>
  <si>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</si>
  <si>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</si>
  <si>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</si>
  <si>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</si>
  <si>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</si>
  <si>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</si>
  <si>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</si>
  <si>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</si>
  <si>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</si>
  <si>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</si>
  <si>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</si>
  <si>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</si>
  <si>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</si>
  <si>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</si>
  <si>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</si>
  <si>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</si>
  <si>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</si>
  <si>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</si>
  <si>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</si>
  <si>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</si>
  <si>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</si>
  <si>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</si>
  <si>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</si>
  <si>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</si>
  <si>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</si>
  <si>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</si>
  <si>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</si>
  <si>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</si>
  <si>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</si>
  <si>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</si>
  <si>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</si>
  <si>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</si>
  <si>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</si>
  <si>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</si>
  <si>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</si>
  <si>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</si>
  <si>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</si>
  <si>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</si>
  <si>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</si>
  <si>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</si>
  <si>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</si>
  <si>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</si>
  <si>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</si>
  <si>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</si>
  <si>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</si>
  <si>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</si>
  <si>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</si>
  <si>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</si>
  <si>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</si>
  <si>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</si>
  <si>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</si>
  <si>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</si>
  <si>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</si>
  <si>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</si>
  <si>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</si>
  <si>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</si>
  <si>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</si>
  <si>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</si>
  <si>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</si>
  <si>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</si>
  <si>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</si>
  <si>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</si>
  <si>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</si>
  <si>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</si>
  <si>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</si>
  <si>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</si>
  <si>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</si>
  <si>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</si>
  <si>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</si>
  <si>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</si>
  <si>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</si>
  <si>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</si>
  <si>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</si>
  <si>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</si>
  <si>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</si>
  <si>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</si>
  <si>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</si>
  <si>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</si>
  <si>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</si>
  <si>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</si>
  <si>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</si>
  <si>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</si>
  <si>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</si>
  <si>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</si>
  <si>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</si>
  <si>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</si>
  <si>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</si>
  <si>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</si>
  <si>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</si>
  <si>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</si>
  <si>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</si>
  <si>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</si>
  <si>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</si>
  <si>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</si>
  <si>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</si>
  <si>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</si>
  <si>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</si>
  <si>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</si>
  <si>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</si>
  <si>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</si>
  <si>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</si>
  <si>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</si>
  <si>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</si>
  <si>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</si>
  <si>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</si>
  <si>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</si>
  <si>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</si>
  <si>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</si>
  <si>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</si>
  <si>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</si>
  <si>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</si>
  <si>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</si>
  <si>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</si>
  <si>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</si>
  <si>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</si>
  <si>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</si>
  <si>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</si>
  <si>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</si>
  <si>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</si>
  <si>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</si>
  <si>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</si>
  <si>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</si>
  <si>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</si>
  <si>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</si>
  <si>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</si>
  <si>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</si>
  <si>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</si>
  <si>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</si>
  <si>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</si>
  <si>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</si>
  <si>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</si>
  <si>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</si>
  <si>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</si>
  <si>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</si>
  <si>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</si>
  <si>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</si>
  <si>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</si>
  <si>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</si>
  <si>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</si>
  <si>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</si>
  <si>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</si>
  <si>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</si>
  <si>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</si>
  <si>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</si>
  <si>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</si>
  <si>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</si>
  <si>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</si>
  <si>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</si>
  <si>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</si>
  <si>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</si>
  <si>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</si>
  <si>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</si>
  <si>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</si>
  <si>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</si>
  <si>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</si>
  <si>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</si>
  <si>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</si>
  <si>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</si>
  <si>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</si>
  <si>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</si>
  <si>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</si>
  <si>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</si>
  <si>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</si>
  <si>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</si>
  <si>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</si>
  <si>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</si>
  <si>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</si>
  <si>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</si>
  <si>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</si>
  <si>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</si>
  <si>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</si>
  <si>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</si>
  <si>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</si>
  <si>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</si>
  <si>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</si>
  <si>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</si>
  <si>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</si>
  <si>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</si>
  <si>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</si>
  <si>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</si>
  <si>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</si>
  <si>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</si>
  <si>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</si>
  <si>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</si>
  <si>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</si>
  <si>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</si>
  <si>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</si>
  <si>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</si>
  <si>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</si>
  <si>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</si>
  <si>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</si>
  <si>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</si>
  <si>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</si>
  <si>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</si>
  <si>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</si>
  <si>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</si>
  <si>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</si>
  <si>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</si>
  <si>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</si>
  <si>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</si>
  <si>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</si>
  <si>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</si>
  <si>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</si>
  <si>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</si>
  <si>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</si>
  <si>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</si>
  <si>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</si>
  <si>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</si>
  <si>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</si>
  <si>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</si>
  <si>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</si>
  <si>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</si>
  <si>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</si>
  <si>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</si>
  <si>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</si>
  <si>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</si>
  <si>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</si>
  <si>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</si>
  <si>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</si>
  <si>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</si>
  <si>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</si>
  <si>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</si>
  <si>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</si>
  <si>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</si>
  <si>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</si>
  <si>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</si>
  <si>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</si>
  <si>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</si>
  <si>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</si>
  <si>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</si>
  <si>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</si>
  <si>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</si>
  <si>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</si>
  <si>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</si>
  <si>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</si>
  <si>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</si>
  <si>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</si>
  <si>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</si>
  <si>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</si>
  <si>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</si>
  <si>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</si>
  <si>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</si>
  <si>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</si>
  <si>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</si>
  <si>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</si>
  <si>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</si>
  <si>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</si>
  <si>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</si>
  <si>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</si>
  <si>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</si>
  <si>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</si>
  <si>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</si>
  <si>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</si>
  <si>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</si>
  <si>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</si>
  <si>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</si>
  <si>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</si>
  <si>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</si>
  <si>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</si>
  <si>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</si>
  <si>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</si>
  <si>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</si>
  <si>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</si>
  <si>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</si>
  <si>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</si>
  <si>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</si>
  <si>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</si>
  <si>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</si>
  <si>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</si>
  <si>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</si>
  <si>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</si>
  <si>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</si>
  <si>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</si>
  <si>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</si>
  <si>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</si>
  <si>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</si>
  <si>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</si>
  <si>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</si>
  <si>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</si>
  <si>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</si>
  <si>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</si>
  <si>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</si>
  <si>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</si>
  <si>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</si>
  <si>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</si>
  <si>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</si>
  <si>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</si>
  <si>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</si>
  <si>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</si>
  <si>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</si>
  <si>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</si>
  <si>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</si>
  <si>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</si>
  <si>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</si>
  <si>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</si>
  <si>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</si>
  <si>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</si>
  <si>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</si>
  <si>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</si>
  <si>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</si>
  <si>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</si>
  <si>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</si>
  <si>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</si>
  <si>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</si>
  <si>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</si>
  <si>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</si>
  <si>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</si>
  <si>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</si>
  <si>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</si>
  <si>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</si>
  <si>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</si>
  <si>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</si>
  <si>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</si>
  <si>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</si>
  <si>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</si>
  <si>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</si>
  <si>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</si>
  <si>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</si>
  <si>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</si>
  <si>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</si>
  <si>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</si>
  <si>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</si>
  <si>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</si>
  <si>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</si>
  <si>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</si>
  <si>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</si>
  <si>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</si>
  <si>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</si>
  <si>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</si>
  <si>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</si>
  <si>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</si>
  <si>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</si>
  <si>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</si>
  <si>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</si>
  <si>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</si>
  <si>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</si>
  <si>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</si>
  <si>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</si>
  <si>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</si>
  <si>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</si>
  <si>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</si>
  <si>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</si>
  <si>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</si>
  <si>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</si>
  <si>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</si>
  <si>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</si>
  <si>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</si>
  <si>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</si>
  <si>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</si>
  <si>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</si>
  <si>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</si>
  <si>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</si>
  <si>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</si>
  <si>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</si>
  <si>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</si>
  <si>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</si>
  <si>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</si>
  <si>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</si>
  <si>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</si>
  <si>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</si>
  <si>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</si>
  <si>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</si>
  <si>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</si>
  <si>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</si>
  <si>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</si>
  <si>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</si>
  <si>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</si>
  <si>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</si>
  <si>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</si>
  <si>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</si>
  <si>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</si>
  <si>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</si>
  <si>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</si>
  <si>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</si>
  <si>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</si>
  <si>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</si>
  <si>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</si>
  <si>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</si>
  <si>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</si>
  <si>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</si>
  <si>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</si>
  <si>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</si>
  <si>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</si>
  <si>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</si>
  <si>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</si>
  <si>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</si>
  <si>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</si>
  <si>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</si>
  <si>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</si>
  <si>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</si>
  <si>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</si>
  <si>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</si>
  <si>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</si>
  <si>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</si>
  <si>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</si>
  <si>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</si>
  <si>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</si>
  <si>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</si>
  <si>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</si>
  <si>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</si>
  <si>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</si>
  <si>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</si>
  <si>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</si>
  <si>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</si>
  <si>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</si>
  <si>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</si>
  <si>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</si>
  <si>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</si>
  <si>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</si>
  <si>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</si>
  <si>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</si>
  <si>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</si>
  <si>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</si>
  <si>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</si>
  <si>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</si>
  <si>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</si>
  <si>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</si>
  <si>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</si>
  <si>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</si>
  <si>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</si>
  <si>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</si>
  <si>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</si>
  <si>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</si>
  <si>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</si>
  <si>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</si>
  <si>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</si>
  <si>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</si>
  <si>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</si>
  <si>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</si>
  <si>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</si>
  <si>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</si>
  <si>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</si>
  <si>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</si>
  <si>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</si>
  <si>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</si>
  <si>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</si>
  <si>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</si>
  <si>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</si>
  <si>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</si>
  <si>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</si>
  <si>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</si>
  <si>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</si>
  <si>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</si>
  <si>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</si>
  <si>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</si>
  <si>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</si>
  <si>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</si>
  <si>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</si>
  <si>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</si>
  <si>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</si>
  <si>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</si>
  <si>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</si>
  <si>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</si>
  <si>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</si>
  <si>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</si>
  <si>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</si>
  <si>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</si>
  <si>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</si>
  <si>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</si>
  <si>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</si>
  <si>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</si>
  <si>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</si>
  <si>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</si>
  <si>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</si>
  <si>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</si>
  <si>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</si>
  <si>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</si>
  <si>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</si>
  <si>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</si>
  <si>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</si>
  <si>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</si>
  <si>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</si>
  <si>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</si>
  <si>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</si>
  <si>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</si>
  <si>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</si>
  <si>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</si>
  <si>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</si>
  <si>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</si>
  <si>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</si>
  <si>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</si>
  <si>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</si>
  <si>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</si>
  <si>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</si>
  <si>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</si>
  <si>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</si>
  <si>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</si>
  <si>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</si>
  <si>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</si>
  <si>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</si>
  <si>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</si>
  <si>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</si>
  <si>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</si>
  <si>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</si>
  <si>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</si>
  <si>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</si>
  <si>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</si>
  <si>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</si>
  <si>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</si>
  <si>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</si>
  <si>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</si>
  <si>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</si>
  <si>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</si>
  <si>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</si>
  <si>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</si>
  <si>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</si>
  <si>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</si>
  <si>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</si>
  <si>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</si>
  <si>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</si>
  <si>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</si>
  <si>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</si>
  <si>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</si>
  <si>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</si>
  <si>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</si>
  <si>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</si>
  <si>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</si>
  <si>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</si>
  <si>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</si>
  <si>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</si>
  <si>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</si>
  <si>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</si>
  <si>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</si>
  <si>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</si>
  <si>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</si>
  <si>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</si>
  <si>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</si>
  <si>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</si>
  <si>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</si>
  <si>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</si>
  <si>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</si>
  <si>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</si>
  <si>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</si>
  <si>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</si>
  <si>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</si>
  <si>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</si>
  <si>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</si>
  <si>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</si>
  <si>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</si>
  <si>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</si>
  <si>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</si>
  <si>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</si>
  <si>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</si>
  <si>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</si>
  <si>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</si>
  <si>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</si>
  <si>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</si>
  <si>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</si>
  <si>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</si>
  <si>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</si>
  <si>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</si>
  <si>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</si>
  <si>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</si>
  <si>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</si>
  <si>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</si>
  <si>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</si>
  <si>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</si>
  <si>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</si>
  <si>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</si>
  <si>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</si>
  <si>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</si>
  <si>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</si>
  <si>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</si>
  <si>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</si>
  <si>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</si>
  <si>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</si>
  <si>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</si>
  <si>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</si>
  <si>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</si>
  <si>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</si>
  <si>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</si>
  <si>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</si>
  <si>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</si>
  <si>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</si>
  <si>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</si>
  <si>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</si>
  <si>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</si>
  <si>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</si>
  <si>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</si>
  <si>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</si>
  <si>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</si>
  <si>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</si>
  <si>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</si>
  <si>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</si>
  <si>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</si>
  <si>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</si>
  <si>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</si>
  <si>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</si>
  <si>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</si>
  <si>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</si>
  <si>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</si>
  <si>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</si>
  <si>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</si>
  <si>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</si>
  <si>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</si>
  <si>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</si>
  <si>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</si>
  <si>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</si>
  <si>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</si>
  <si>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</si>
  <si>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</si>
  <si>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</si>
  <si>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</si>
  <si>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</si>
  <si>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</si>
  <si>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</si>
  <si>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</si>
  <si>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</si>
  <si>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</si>
  <si>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</si>
  <si>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</si>
  <si>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</si>
  <si>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</si>
  <si>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</si>
  <si>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</si>
  <si>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</si>
  <si>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</si>
  <si>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</si>
  <si>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</si>
  <si>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</si>
  <si>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</si>
  <si>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</si>
  <si>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</si>
  <si>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</si>
  <si>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</si>
  <si>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</si>
  <si>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</si>
  <si>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</si>
  <si>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</si>
  <si>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</si>
  <si>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</si>
  <si>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</si>
  <si>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</si>
  <si>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</si>
  <si>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</si>
  <si>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</si>
  <si>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</si>
  <si>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</si>
  <si>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</si>
  <si>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</si>
  <si>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</si>
  <si>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</si>
  <si>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</si>
  <si>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</si>
  <si>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</si>
  <si>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</si>
  <si>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</si>
  <si>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</si>
  <si>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</si>
  <si>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</si>
  <si>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</si>
  <si>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</si>
  <si>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</si>
  <si>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</si>
  <si>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</si>
  <si>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</si>
  <si>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</si>
  <si>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</si>
  <si>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</si>
  <si>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</si>
  <si>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</si>
  <si>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</si>
  <si>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</si>
  <si>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</si>
  <si>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</si>
  <si>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</si>
  <si>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</si>
  <si>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</si>
  <si>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</si>
  <si>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</si>
  <si>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</si>
  <si>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</si>
  <si>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</si>
  <si>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</si>
  <si>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</si>
  <si>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</si>
  <si>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</si>
  <si>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</si>
  <si>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</si>
  <si>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</si>
  <si>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</si>
  <si>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</si>
  <si>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</si>
  <si>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</si>
  <si>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</si>
  <si>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</si>
  <si>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</si>
  <si>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</si>
  <si>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</si>
  <si>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</si>
  <si>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</si>
  <si>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</si>
  <si>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</si>
  <si>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</si>
  <si>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</si>
  <si>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</si>
  <si>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</si>
  <si>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</si>
  <si>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</si>
  <si>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</si>
  <si>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</si>
  <si>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</si>
  <si>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</si>
  <si>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</si>
  <si>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</si>
  <si>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</si>
  <si>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</si>
  <si>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</si>
  <si>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</si>
  <si>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</si>
  <si>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</si>
  <si>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</si>
  <si>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</si>
  <si>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</si>
  <si>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</si>
  <si>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</si>
  <si>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</si>
  <si>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</si>
  <si>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</si>
  <si>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</si>
  <si>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</si>
  <si>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</si>
  <si>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</si>
  <si>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</si>
  <si>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</si>
  <si>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</si>
  <si>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</si>
  <si>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</si>
  <si>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</si>
  <si>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</si>
  <si>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</si>
  <si>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</si>
  <si>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</si>
  <si>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</si>
  <si>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</si>
  <si>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</si>
  <si>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</si>
  <si>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</si>
  <si>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</si>
  <si>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</si>
  <si>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</si>
  <si>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</si>
  <si>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</si>
  <si>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</si>
  <si>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</si>
  <si>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</si>
  <si>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</si>
  <si>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</si>
  <si>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</si>
  <si>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</si>
  <si>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</si>
  <si>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</si>
  <si>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</si>
  <si>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</si>
  <si>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</si>
  <si>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</si>
  <si>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</si>
  <si>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</si>
  <si>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</si>
  <si>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</si>
  <si>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</si>
  <si>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</si>
  <si>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</si>
  <si>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</si>
  <si>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</si>
  <si>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</si>
  <si>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</si>
  <si>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</si>
  <si>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</si>
  <si>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</si>
  <si>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</si>
  <si>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</si>
  <si>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</si>
  <si>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</si>
  <si>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</si>
  <si>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</si>
  <si>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</si>
  <si>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</si>
  <si>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</si>
  <si>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</si>
  <si>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</si>
  <si>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</si>
  <si>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</si>
  <si>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</si>
  <si>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</si>
  <si>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</si>
  <si>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</si>
  <si>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</si>
  <si>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</si>
  <si>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</si>
  <si>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</si>
  <si>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</si>
  <si>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</si>
  <si>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</si>
  <si>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</si>
  <si>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</si>
  <si>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</si>
  <si>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</si>
  <si>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</si>
  <si>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</si>
  <si>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</si>
  <si>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</si>
  <si>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</si>
  <si>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</si>
  <si>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</si>
  <si>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</si>
  <si>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</si>
  <si>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</si>
  <si>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</si>
  <si>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</si>
  <si>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</si>
  <si>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</si>
  <si>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</si>
  <si>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</si>
  <si>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</si>
  <si>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</si>
  <si>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</si>
  <si>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</si>
  <si>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</si>
  <si>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</si>
  <si>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</si>
  <si>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</si>
  <si>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</si>
  <si>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</si>
  <si>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</si>
  <si>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</si>
  <si>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</si>
  <si>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</si>
  <si>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</si>
  <si>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</si>
  <si>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</si>
  <si>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</si>
  <si>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</si>
  <si>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</si>
  <si>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</si>
  <si>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</si>
  <si>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</si>
  <si>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</si>
  <si>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</si>
  <si>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</si>
  <si>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</si>
  <si>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</si>
  <si>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</si>
  <si>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</si>
  <si>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</si>
  <si>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</si>
  <si>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</si>
  <si>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</si>
  <si>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</si>
  <si>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</si>
  <si>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</si>
  <si>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</si>
  <si>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</si>
  <si>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</si>
  <si>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</si>
  <si>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</si>
  <si>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</si>
  <si>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</si>
  <si>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</si>
  <si>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</si>
  <si>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</si>
  <si>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</si>
  <si>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</si>
  <si>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</si>
  <si>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</si>
  <si>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</si>
  <si>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</si>
  <si>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</si>
  <si>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</si>
  <si>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</si>
  <si>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</si>
  <si>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</si>
  <si>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</si>
  <si>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</si>
  <si>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</si>
  <si>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</si>
  <si>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</si>
  <si>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</si>
  <si>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</si>
  <si>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</si>
  <si>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</si>
  <si>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</si>
  <si>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</si>
  <si>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</si>
  <si>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</si>
  <si>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</si>
  <si>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</si>
  <si>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</si>
  <si>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</si>
  <si>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</si>
  <si>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</si>
  <si>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</si>
  <si>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</si>
  <si>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</si>
  <si>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</si>
  <si>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</si>
  <si>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</si>
  <si>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</si>
  <si>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</si>
  <si>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</si>
  <si>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</si>
  <si>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</si>
  <si>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</si>
  <si>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</si>
  <si>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</si>
  <si>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</si>
  <si>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</si>
  <si>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</si>
  <si>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</si>
  <si>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</si>
  <si>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</si>
  <si>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</si>
  <si>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</si>
  <si>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</si>
  <si>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</si>
  <si>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</si>
  <si>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</si>
  <si>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</si>
  <si>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</si>
  <si>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</si>
  <si>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</si>
  <si>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</si>
  <si>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</si>
  <si>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</si>
  <si>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</si>
  <si>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</si>
  <si>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</si>
  <si>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</si>
  <si>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</si>
  <si>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</si>
  <si>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</si>
  <si>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</si>
  <si>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</si>
  <si>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</si>
  <si>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</si>
  <si>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</si>
  <si>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</si>
  <si>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</si>
  <si>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</si>
  <si>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</si>
  <si>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</si>
  <si>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</si>
  <si>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</si>
  <si>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</si>
  <si>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</si>
  <si>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</si>
  <si>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</si>
  <si>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</si>
  <si>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</si>
  <si>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</si>
  <si>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</si>
  <si>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</si>
  <si>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</si>
  <si>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</si>
  <si>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</si>
  <si>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</si>
  <si>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</si>
  <si>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</si>
  <si>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</si>
  <si>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</si>
  <si>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</si>
  <si>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</si>
  <si>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</si>
  <si>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</si>
  <si>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</si>
  <si>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</si>
  <si>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</si>
  <si>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</si>
  <si>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</si>
  <si>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</si>
  <si>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</si>
  <si>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</si>
  <si>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</si>
  <si>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</si>
  <si>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</si>
  <si>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</si>
  <si>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</si>
  <si>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</si>
  <si>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</si>
  <si>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</si>
  <si>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</si>
  <si>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</si>
  <si>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</si>
  <si>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</si>
  <si>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</si>
  <si>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</si>
  <si>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</si>
  <si>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</si>
  <si>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</si>
  <si>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</si>
  <si>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</si>
  <si>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</si>
  <si>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</si>
  <si>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</si>
  <si>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</si>
  <si>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</si>
  <si>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</si>
  <si>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</si>
  <si>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</si>
  <si>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</si>
  <si>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</si>
  <si>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</si>
  <si>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</si>
  <si>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</si>
  <si>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</si>
  <si>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</si>
  <si>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</si>
  <si>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</si>
  <si>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</si>
  <si>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</si>
  <si>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</si>
  <si>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</si>
  <si>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</si>
  <si>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</si>
  <si>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</si>
  <si>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</si>
  <si>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</si>
  <si>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</si>
  <si>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</si>
  <si>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</si>
  <si>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</si>
  <si>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</si>
  <si>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</si>
  <si>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</si>
  <si>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</si>
  <si>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</si>
  <si>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</si>
  <si>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</si>
  <si>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</si>
  <si>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</si>
  <si>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</si>
  <si>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</si>
  <si>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</si>
  <si>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</si>
  <si>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</si>
  <si>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</si>
  <si>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</si>
  <si>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</si>
  <si>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</si>
  <si>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</si>
  <si>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</si>
  <si>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</si>
  <si>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</si>
  <si>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</si>
  <si>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</si>
  <si>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</si>
  <si>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</si>
  <si>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</si>
  <si>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</si>
  <si>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</si>
  <si>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</si>
  <si>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</si>
  <si>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</si>
  <si>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</si>
  <si>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</si>
  <si>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</si>
  <si>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</si>
  <si>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</si>
  <si>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</si>
  <si>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</si>
  <si>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</si>
  <si>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</si>
  <si>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</si>
  <si>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</si>
  <si>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</si>
  <si>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</si>
  <si>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</si>
  <si>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</si>
  <si>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</si>
  <si>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</si>
  <si>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</si>
  <si>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</si>
  <si>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</si>
  <si>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</si>
  <si>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</si>
  <si>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</si>
  <si>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</si>
  <si>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</si>
  <si>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</si>
  <si>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</si>
  <si>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</si>
  <si>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</si>
  <si>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</si>
  <si>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</si>
  <si>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</si>
  <si>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</si>
  <si>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</si>
  <si>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</si>
  <si>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</si>
  <si>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</si>
  <si>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</si>
  <si>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</si>
  <si>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</si>
  <si>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</si>
  <si>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</si>
  <si>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</si>
  <si>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</si>
  <si>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</si>
  <si>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</si>
  <si>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</si>
  <si>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</si>
  <si>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</si>
  <si>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</si>
  <si>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</si>
  <si>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</si>
  <si>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</si>
  <si>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</si>
  <si>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</si>
  <si>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</si>
  <si>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</si>
  <si>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</si>
  <si>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</si>
  <si>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</si>
  <si>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</si>
  <si>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</si>
  <si>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</si>
  <si>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</si>
  <si>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</si>
  <si>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</si>
  <si>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</si>
  <si>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</si>
  <si>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</si>
  <si>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</si>
  <si>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</si>
  <si>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</si>
  <si>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</si>
  <si>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</si>
  <si>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</si>
  <si>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</si>
  <si>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</si>
  <si>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</si>
  <si>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</si>
  <si>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</si>
  <si>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</si>
  <si>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</si>
  <si>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</si>
  <si>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</si>
  <si>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</si>
  <si>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</si>
  <si>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</si>
  <si>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</si>
  <si>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</si>
  <si>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</si>
  <si>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</si>
  <si>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</si>
  <si>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</si>
  <si>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</si>
  <si>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</si>
  <si>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</si>
  <si>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</si>
  <si>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</si>
  <si>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</si>
  <si>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</si>
  <si>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</si>
  <si>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</si>
  <si>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</si>
  <si>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</si>
  <si>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</si>
  <si>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</si>
  <si>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</si>
  <si>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</si>
  <si>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</si>
  <si>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</si>
  <si>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</si>
  <si>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</si>
  <si>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</si>
  <si>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</si>
  <si>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</si>
  <si>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</si>
  <si>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</si>
  <si>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</si>
  <si>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</si>
  <si>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</si>
  <si>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</si>
  <si>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</si>
  <si>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</si>
  <si>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</si>
  <si>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</si>
  <si>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</si>
  <si>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</si>
  <si>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</si>
  <si>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</si>
  <si>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</si>
  <si>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</si>
  <si>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</si>
  <si>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</si>
  <si>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</si>
  <si>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</si>
  <si>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</si>
  <si>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</si>
  <si>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</si>
  <si>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</si>
  <si>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</si>
  <si>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</si>
  <si>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</si>
  <si>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</si>
  <si>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</si>
  <si>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</si>
  <si>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</si>
  <si>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</si>
  <si>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</si>
  <si>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</si>
  <si>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</si>
  <si>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</si>
  <si>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</si>
  <si>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</si>
  <si>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</si>
  <si>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</si>
  <si>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</si>
  <si>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</si>
  <si>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</si>
  <si>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</si>
  <si>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</si>
  <si>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</si>
  <si>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</si>
  <si>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</si>
  <si>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</si>
  <si>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</si>
  <si>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</si>
  <si>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</si>
  <si>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</si>
  <si>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</si>
  <si>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</si>
  <si>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</si>
  <si>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</si>
  <si>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</si>
  <si>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</si>
  <si>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</si>
  <si>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</si>
  <si>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</si>
  <si>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</si>
  <si>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</si>
  <si>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</si>
  <si>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</si>
  <si>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</si>
  <si>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</si>
  <si>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</si>
  <si>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</si>
  <si>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</si>
  <si>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</si>
  <si>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</si>
  <si>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</si>
  <si>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</si>
  <si>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</si>
  <si>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</si>
  <si>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</si>
  <si>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</si>
  <si>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</si>
  <si>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</si>
  <si>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</si>
  <si>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</si>
  <si>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</si>
  <si>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</si>
  <si>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</si>
  <si>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</si>
  <si>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</si>
  <si>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</si>
  <si>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</si>
  <si>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</si>
  <si>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</si>
  <si>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</si>
  <si>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</si>
  <si>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</si>
  <si>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</si>
  <si>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</si>
  <si>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</si>
  <si>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</si>
  <si>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</si>
  <si>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</si>
  <si>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</si>
  <si>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</si>
  <si>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</si>
  <si>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</si>
  <si>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</si>
  <si>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</si>
  <si>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</si>
  <si>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</si>
  <si>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</si>
  <si>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</si>
  <si>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</si>
  <si>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</si>
  <si>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</si>
  <si>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</si>
  <si>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</si>
  <si>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</si>
  <si>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</si>
  <si>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</si>
  <si>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</si>
  <si>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</si>
  <si>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</si>
  <si>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</si>
  <si>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</si>
  <si>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</si>
  <si>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</si>
  <si>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</si>
  <si>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</si>
  <si>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</si>
  <si>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</si>
  <si>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</si>
  <si>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</si>
  <si>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</si>
  <si>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</si>
  <si>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</si>
  <si>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</si>
  <si>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</si>
  <si>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</si>
  <si>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</si>
  <si>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</si>
  <si>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</si>
  <si>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</si>
  <si>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</si>
  <si>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</si>
  <si>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</si>
  <si>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</si>
  <si>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</si>
  <si>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</si>
  <si>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</si>
  <si>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</si>
  <si>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</si>
  <si>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</si>
  <si>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</si>
  <si>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</si>
  <si>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</si>
  <si>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</si>
  <si>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</si>
  <si>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</si>
  <si>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</si>
  <si>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</si>
  <si>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</si>
  <si>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</si>
  <si>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</si>
  <si>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</si>
  <si>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</si>
  <si>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</si>
  <si>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</si>
  <si>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</si>
  <si>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</si>
  <si>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</si>
  <si>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</si>
  <si>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</si>
  <si>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</si>
  <si>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</si>
  <si>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</si>
  <si>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</si>
  <si>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</si>
  <si>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</si>
  <si>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</si>
  <si>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</si>
  <si>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</si>
  <si>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</si>
  <si>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</si>
  <si>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</si>
  <si>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</si>
  <si>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</si>
  <si>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</si>
  <si>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</si>
  <si>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</si>
  <si>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</si>
  <si>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</si>
  <si>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</si>
  <si>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</si>
  <si>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</si>
  <si>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</si>
  <si>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</si>
  <si>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</si>
  <si>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</si>
  <si>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</si>
  <si>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</si>
  <si>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</si>
  <si>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</si>
  <si>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</si>
  <si>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</si>
  <si>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</si>
  <si>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</si>
  <si>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</si>
  <si>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</si>
  <si>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</si>
  <si>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</si>
  <si>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</si>
  <si>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</si>
  <si>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</si>
  <si>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</si>
  <si>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</si>
  <si>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</si>
  <si>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</si>
  <si>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</si>
  <si>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</si>
  <si>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</si>
  <si>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</si>
  <si>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</si>
  <si>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</si>
  <si>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</si>
  <si>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</si>
  <si>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</si>
  <si>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</si>
  <si>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</si>
  <si>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</si>
  <si>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</si>
  <si>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</si>
  <si>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</si>
  <si>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</si>
  <si>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</si>
  <si>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</si>
  <si>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</si>
  <si>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</si>
  <si>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</si>
  <si>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</si>
  <si>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</si>
  <si>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</si>
  <si>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</si>
  <si>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</si>
  <si>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</si>
  <si>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</si>
  <si>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</si>
  <si>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</si>
  <si>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</si>
  <si>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</si>
  <si>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</si>
  <si>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</si>
  <si>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</si>
  <si>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</si>
  <si>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</si>
  <si>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</si>
  <si>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</si>
  <si>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</si>
  <si>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</si>
  <si>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</si>
  <si>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</si>
  <si>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</si>
  <si>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</si>
  <si>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</si>
  <si>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</si>
  <si>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</si>
  <si>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</si>
  <si>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</si>
  <si>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</si>
  <si>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</si>
  <si>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</si>
  <si>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</si>
  <si>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</si>
  <si>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</si>
  <si>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</si>
  <si>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</si>
  <si>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</si>
  <si>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</si>
  <si>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</si>
  <si>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</si>
  <si>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</si>
  <si>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</si>
  <si>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</si>
  <si>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</si>
  <si>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</si>
  <si>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</si>
  <si>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</si>
  <si>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</si>
  <si>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</si>
  <si>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</si>
  <si>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</si>
  <si>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</si>
  <si>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</si>
  <si>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</si>
  <si>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</si>
  <si>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</si>
  <si>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</si>
  <si>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</si>
  <si>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</si>
  <si>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</si>
  <si>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</si>
  <si>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</si>
  <si>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</si>
  <si>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</si>
  <si>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</si>
  <si>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</si>
  <si>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</si>
  <si>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</si>
  <si>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</si>
  <si>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</si>
  <si>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</si>
  <si>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</si>
  <si>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</si>
  <si>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</si>
  <si>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</si>
  <si>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</si>
  <si>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</si>
  <si>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</si>
  <si>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</si>
  <si>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</si>
  <si>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</si>
  <si>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</si>
  <si>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</si>
  <si>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</si>
  <si>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</si>
  <si>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</si>
  <si>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</si>
  <si>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</si>
  <si>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</si>
  <si>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</si>
  <si>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</si>
  <si>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</si>
  <si>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</si>
  <si>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</si>
  <si>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</si>
  <si>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</si>
  <si>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</si>
  <si>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</si>
  <si>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</si>
  <si>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</si>
  <si>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</si>
  <si>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</si>
  <si>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</si>
  <si>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</si>
  <si>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</si>
  <si>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</si>
  <si>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</si>
  <si>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</si>
  <si>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</si>
  <si>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</si>
  <si>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</si>
  <si>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</si>
  <si>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</si>
  <si>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</si>
  <si>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</si>
  <si>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</si>
  <si>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</si>
  <si>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</si>
  <si>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</si>
  <si>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</si>
  <si>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</si>
  <si>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</si>
  <si>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</si>
  <si>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</si>
  <si>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</si>
  <si>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</si>
  <si>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</si>
  <si>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</si>
  <si>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</si>
  <si>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</si>
  <si>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</si>
  <si>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</si>
  <si>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</si>
  <si>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</si>
  <si>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</si>
  <si>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</si>
  <si>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</si>
  <si>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</si>
  <si>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</si>
  <si>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</si>
  <si>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</si>
  <si>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</si>
  <si>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</si>
  <si>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</si>
  <si>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</si>
  <si>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</si>
  <si>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</si>
  <si>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</si>
  <si>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</si>
  <si>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</si>
  <si>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</si>
  <si>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</si>
  <si>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</si>
  <si>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</si>
  <si>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</si>
  <si>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</si>
  <si>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</si>
  <si>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</si>
  <si>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</si>
  <si>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</si>
  <si>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</si>
  <si>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</si>
  <si>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</si>
  <si>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</si>
  <si>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</si>
  <si>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</si>
  <si>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</si>
  <si>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</si>
  <si>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</si>
  <si>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</si>
  <si>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</si>
  <si>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</si>
  <si>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</si>
  <si>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</si>
  <si>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</si>
  <si>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</si>
  <si>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</si>
  <si>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</si>
  <si>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</si>
  <si>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</si>
  <si>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</si>
  <si>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</si>
  <si>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</si>
  <si>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</si>
  <si>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</si>
  <si>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</si>
  <si>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</si>
  <si>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</si>
  <si>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</si>
  <si>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</si>
  <si>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</si>
  <si>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</si>
  <si>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</si>
  <si>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</si>
  <si>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</si>
  <si>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</si>
  <si>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</si>
  <si>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</si>
  <si>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</si>
  <si>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</si>
  <si>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</si>
  <si>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</si>
  <si>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</si>
  <si>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</si>
  <si>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</si>
  <si>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</si>
  <si>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</si>
  <si>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</si>
  <si>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</si>
  <si>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</si>
  <si>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</si>
  <si>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</si>
  <si>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</si>
  <si>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</si>
  <si>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</si>
  <si>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</si>
  <si>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</si>
  <si>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</si>
  <si>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</si>
  <si>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</si>
  <si>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</si>
  <si>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</si>
  <si>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</si>
  <si>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</si>
  <si>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</si>
  <si>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</si>
  <si>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</si>
  <si>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</si>
  <si>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</si>
  <si>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</si>
  <si>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</si>
  <si>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</si>
  <si>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</si>
  <si>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</si>
  <si>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</si>
  <si>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</si>
  <si>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</si>
  <si>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</si>
  <si>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</si>
  <si>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</si>
  <si>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</si>
  <si>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</si>
  <si>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</si>
  <si>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</si>
  <si>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</si>
  <si>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</si>
  <si>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</si>
  <si>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</si>
  <si>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</si>
  <si>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</si>
  <si>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</si>
  <si>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</si>
  <si>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</si>
  <si>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</si>
  <si>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</si>
  <si>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</si>
  <si>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</si>
  <si>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</si>
  <si>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</si>
  <si>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</si>
  <si>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</si>
  <si>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</si>
  <si>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</si>
  <si>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</si>
  <si>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</si>
  <si>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</si>
  <si>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</si>
  <si>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</si>
  <si>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</si>
  <si>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</si>
  <si>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</si>
  <si>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</si>
  <si>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</si>
  <si>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</si>
  <si>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</si>
  <si>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</si>
  <si>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</si>
  <si>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</si>
  <si>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</si>
  <si>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</si>
  <si>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</si>
  <si>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</si>
  <si>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</si>
  <si>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</si>
  <si>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</si>
  <si>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</si>
  <si>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</si>
  <si>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</si>
  <si>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</si>
  <si>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</si>
  <si>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</si>
  <si>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</si>
  <si>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</si>
  <si>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</si>
  <si>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</si>
  <si>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</si>
  <si>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</si>
  <si>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</si>
  <si>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</si>
  <si>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</si>
  <si>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</si>
  <si>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</si>
  <si>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</si>
  <si>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</si>
  <si>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</si>
  <si>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</si>
  <si>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</si>
  <si>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</si>
  <si>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</si>
  <si>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</si>
  <si>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</si>
  <si>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</si>
  <si>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</si>
  <si>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</si>
  <si>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</si>
  <si>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</si>
  <si>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</si>
  <si>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</si>
  <si>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</si>
  <si>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</si>
  <si>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</si>
  <si>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</si>
  <si>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</si>
  <si>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</si>
  <si>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</si>
  <si>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</si>
  <si>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</si>
  <si>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</si>
  <si>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</si>
  <si>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</si>
  <si>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</si>
  <si>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</si>
  <si>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</si>
  <si>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</si>
  <si>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</si>
  <si>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</si>
  <si>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</si>
  <si>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</si>
  <si>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</si>
  <si>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</si>
  <si>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</si>
  <si>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</si>
  <si>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</si>
  <si>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</si>
  <si>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</si>
  <si>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</si>
  <si>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</si>
  <si>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</si>
  <si>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</si>
  <si>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</si>
  <si>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</si>
  <si>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</si>
  <si>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</si>
  <si>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</si>
  <si>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</si>
  <si>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</si>
  <si>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</si>
  <si>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</si>
  <si>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</si>
  <si>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</si>
  <si>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</si>
  <si>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</si>
  <si>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</si>
  <si>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</si>
  <si>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</si>
  <si>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</si>
  <si>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</si>
  <si>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</si>
  <si>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</si>
  <si>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</si>
  <si>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</si>
  <si>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</si>
  <si>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</si>
  <si>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</si>
  <si>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</si>
  <si>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</si>
  <si>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</si>
  <si>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</si>
  <si>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</si>
  <si>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</si>
  <si>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</si>
  <si>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</si>
  <si>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</si>
  <si>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</si>
  <si>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</si>
  <si>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</si>
  <si>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</si>
  <si>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</si>
  <si>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</si>
  <si>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</si>
  <si>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</si>
  <si>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</si>
  <si>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</si>
  <si>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</si>
  <si>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</si>
  <si>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</si>
  <si>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</si>
  <si>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</si>
  <si>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</si>
  <si>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</si>
  <si>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</si>
  <si>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</si>
  <si>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</si>
  <si>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</si>
  <si>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</si>
  <si>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</si>
  <si>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</si>
  <si>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</si>
  <si>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</si>
  <si>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</si>
  <si>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</si>
  <si>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</si>
  <si>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</si>
  <si>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</si>
  <si>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</si>
  <si>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</si>
  <si>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</si>
  <si>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</si>
  <si>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</si>
  <si>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</si>
  <si>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</si>
  <si>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</si>
  <si>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</si>
  <si>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</si>
  <si>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</si>
  <si>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</si>
  <si>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</si>
  <si>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</si>
  <si>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</si>
  <si>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</si>
  <si>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</si>
  <si>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</si>
  <si>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</si>
  <si>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</si>
  <si>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</si>
  <si>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</si>
  <si>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</si>
  <si>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</si>
  <si>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</si>
  <si>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</si>
  <si>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</si>
  <si>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</si>
  <si>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</si>
  <si>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</si>
  <si>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</si>
  <si>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</si>
  <si>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</si>
  <si>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</si>
  <si>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</si>
  <si>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</si>
  <si>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</si>
  <si>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</si>
  <si>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</si>
  <si>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</si>
  <si>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</si>
  <si>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</si>
  <si>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</si>
  <si>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</si>
  <si>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</si>
  <si>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</si>
  <si>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</si>
  <si>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</si>
  <si>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</si>
  <si>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</si>
  <si>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</si>
  <si>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</si>
  <si>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</si>
  <si>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</si>
  <si>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</si>
  <si>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</si>
  <si>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</si>
  <si>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</si>
  <si>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</si>
  <si>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</si>
  <si>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</si>
  <si>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</si>
  <si>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</si>
  <si>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</si>
  <si>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</si>
  <si>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</si>
  <si>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</si>
  <si>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</si>
  <si>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</si>
  <si>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</si>
  <si>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</si>
  <si>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</si>
  <si>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</si>
  <si>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</si>
  <si>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</si>
  <si>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</si>
  <si>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</si>
  <si>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</si>
  <si>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</si>
  <si>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</si>
  <si>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</si>
  <si>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</si>
  <si>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</si>
  <si>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</si>
  <si>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</si>
  <si>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</si>
  <si>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</si>
  <si>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</si>
  <si>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</si>
  <si>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</si>
  <si>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</si>
  <si>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</si>
  <si>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</si>
  <si>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</si>
  <si>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</si>
  <si>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</si>
  <si>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</si>
  <si>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</si>
  <si>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</si>
  <si>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</si>
  <si>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</si>
  <si>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</si>
  <si>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</si>
  <si>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</si>
  <si>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</si>
  <si>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</si>
  <si>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</si>
  <si>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</si>
  <si>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</si>
  <si>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</si>
  <si>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</si>
  <si>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</si>
  <si>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</si>
  <si>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</si>
  <si>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</si>
  <si>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</si>
  <si>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</si>
  <si>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</si>
  <si>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</si>
  <si>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</si>
  <si>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</si>
  <si>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</si>
  <si>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</si>
  <si>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</si>
  <si>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</si>
  <si>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</si>
  <si>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</si>
  <si>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</si>
  <si>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</si>
  <si>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</si>
  <si>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</si>
  <si>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</si>
  <si>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</si>
  <si>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</si>
  <si>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</si>
  <si>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</si>
  <si>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</si>
  <si>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</si>
  <si>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</si>
  <si>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</si>
  <si>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</si>
  <si>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</si>
  <si>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</si>
  <si>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</si>
  <si>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</si>
  <si>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</si>
  <si>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</si>
  <si>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</si>
  <si>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</si>
  <si>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</si>
  <si>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</si>
  <si>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</si>
  <si>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</si>
  <si>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</si>
  <si>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</si>
  <si>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</si>
  <si>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</si>
  <si>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</si>
  <si>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</si>
  <si>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</si>
  <si>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</si>
  <si>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</si>
  <si>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</si>
  <si>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</si>
  <si>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</si>
  <si>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</si>
  <si>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</si>
  <si>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</si>
  <si>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</si>
  <si>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</si>
  <si>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</si>
  <si>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</si>
  <si>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</si>
  <si>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</si>
  <si>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</si>
  <si>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</si>
  <si>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</si>
  <si>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</si>
  <si>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</si>
  <si>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</si>
  <si>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</si>
  <si>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</si>
  <si>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</si>
  <si>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</si>
  <si>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</si>
  <si>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</si>
  <si>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</si>
  <si>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</si>
  <si>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</si>
  <si>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</si>
  <si>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</si>
  <si>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</si>
  <si>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</si>
  <si>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</si>
  <si>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</si>
  <si>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</si>
  <si>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</si>
  <si>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</si>
  <si>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</si>
  <si>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</si>
  <si>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</si>
  <si>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</si>
  <si>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</si>
  <si>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</si>
  <si>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</si>
  <si>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</si>
  <si>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</si>
  <si>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</si>
  <si>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</si>
  <si>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</si>
  <si>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</si>
  <si>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</si>
  <si>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</si>
  <si>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</si>
  <si>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</si>
  <si>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</si>
  <si>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</si>
  <si>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</si>
  <si>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</si>
  <si>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</si>
  <si>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</si>
  <si>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</si>
  <si>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</si>
  <si>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</si>
  <si>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</si>
  <si>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</si>
  <si>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</si>
  <si>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</si>
  <si>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</si>
  <si>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</si>
  <si>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</si>
  <si>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</si>
  <si>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</si>
  <si>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</si>
  <si>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</si>
  <si>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</si>
  <si>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</si>
  <si>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</si>
  <si>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</si>
  <si>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</si>
  <si>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</si>
  <si>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</si>
  <si>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</si>
  <si>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</si>
  <si>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</si>
  <si>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</si>
  <si>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</si>
  <si>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</si>
  <si>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</si>
  <si>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</si>
  <si>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</si>
  <si>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</si>
  <si>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</si>
  <si>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</si>
  <si>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</si>
  <si>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</si>
  <si>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</si>
  <si>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</si>
  <si>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</si>
  <si>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</si>
  <si>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</si>
  <si>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</si>
  <si>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</si>
  <si>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</si>
  <si>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</si>
  <si>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</si>
  <si>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</si>
  <si>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</si>
  <si>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</si>
  <si>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</si>
  <si>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</si>
  <si>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</si>
  <si>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</si>
  <si>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</si>
  <si>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</si>
  <si>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</si>
  <si>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</si>
  <si>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</si>
  <si>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</si>
  <si>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</si>
  <si>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</si>
  <si>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</si>
  <si>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</si>
  <si>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</si>
  <si>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</si>
  <si>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</si>
  <si>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</si>
  <si>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</si>
  <si>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</si>
  <si>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</si>
  <si>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</si>
  <si>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</si>
  <si>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</si>
  <si>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</si>
  <si>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</si>
  <si>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</si>
  <si>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</si>
  <si>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</si>
  <si>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</si>
  <si>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</si>
  <si>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</si>
  <si>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</si>
  <si>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</si>
  <si>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</si>
  <si>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</si>
  <si>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</si>
  <si>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</si>
  <si>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</si>
  <si>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</si>
  <si>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</si>
  <si>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</si>
  <si>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</si>
  <si>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</si>
  <si>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</si>
  <si>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</si>
  <si>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</si>
  <si>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</si>
  <si>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</si>
  <si>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</si>
  <si>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</si>
  <si>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</si>
  <si>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</si>
  <si>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</si>
  <si>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</si>
  <si>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</si>
  <si>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</si>
  <si>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</si>
  <si>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</si>
  <si>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</si>
  <si>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</si>
  <si>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</si>
  <si>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</si>
  <si>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</si>
  <si>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</si>
  <si>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</si>
  <si>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</si>
  <si>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</si>
  <si>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</si>
  <si>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</si>
  <si>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</si>
  <si>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</si>
  <si>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</si>
  <si>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</si>
  <si>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</si>
  <si>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</si>
  <si>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</si>
  <si>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</si>
  <si>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</si>
  <si>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</si>
  <si>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</si>
  <si>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</si>
  <si>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</si>
  <si>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</si>
  <si>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</si>
  <si>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</si>
  <si>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</si>
  <si>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</si>
  <si>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</si>
  <si>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</si>
  <si>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</si>
  <si>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</si>
  <si>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</si>
  <si>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</si>
  <si>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</si>
  <si>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</si>
  <si>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</si>
  <si>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</si>
  <si>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</si>
  <si>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</si>
  <si>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</si>
  <si>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</si>
  <si>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</si>
  <si>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</si>
  <si>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</si>
  <si>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</si>
  <si>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</si>
  <si>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</si>
  <si>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</si>
  <si>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</si>
  <si>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</si>
  <si>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</si>
  <si>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</si>
  <si>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</si>
  <si>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</si>
  <si>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</si>
  <si>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</si>
  <si>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</si>
  <si>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</si>
  <si>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</si>
  <si>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</si>
  <si>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</si>
  <si>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</si>
  <si>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</si>
  <si>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</si>
  <si>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</si>
  <si>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</si>
  <si>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</si>
  <si>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</si>
  <si>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</si>
  <si>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</si>
  <si>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</si>
  <si>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</si>
  <si>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</si>
  <si>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</si>
  <si>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</si>
  <si>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</si>
  <si>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</si>
  <si>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</si>
  <si>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</si>
  <si>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</si>
  <si>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</si>
  <si>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</si>
  <si>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</si>
  <si>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</si>
  <si>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</si>
  <si>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</si>
  <si>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</si>
  <si>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</si>
  <si>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</si>
  <si>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</si>
  <si>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</si>
  <si>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</si>
  <si>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</si>
  <si>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</si>
  <si>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</si>
  <si>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</si>
  <si>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</si>
  <si>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</si>
  <si>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</si>
  <si>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</si>
  <si>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</si>
  <si>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</si>
  <si>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</si>
  <si>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</si>
  <si>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</si>
  <si>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</si>
  <si>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</si>
  <si>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</si>
  <si>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</si>
  <si>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</si>
  <si>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</si>
  <si>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</si>
  <si>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</si>
  <si>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</si>
  <si>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</si>
  <si>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</si>
  <si>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</si>
  <si>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</si>
  <si>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</si>
  <si>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</si>
  <si>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</si>
  <si>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</si>
  <si>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</si>
  <si>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</si>
  <si>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</si>
  <si>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</si>
  <si>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</si>
  <si>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</si>
  <si>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</si>
  <si>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</si>
  <si>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</si>
  <si>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</si>
  <si>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</si>
  <si>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</si>
  <si>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</si>
  <si>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</si>
  <si>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</si>
  <si>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</si>
  <si>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</si>
  <si>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</si>
  <si>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</si>
  <si>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</si>
  <si>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</si>
  <si>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</si>
  <si>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</si>
  <si>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</si>
  <si>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</si>
  <si>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</si>
  <si>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</si>
  <si>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</si>
  <si>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</si>
  <si>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</si>
  <si>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</si>
  <si>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</si>
  <si>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</si>
  <si>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</si>
  <si>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</si>
  <si>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</si>
  <si>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</si>
  <si>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</si>
  <si>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</si>
  <si>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</si>
  <si>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</si>
  <si>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</si>
  <si>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</si>
  <si>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</si>
  <si>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</si>
  <si>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</si>
  <si>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</si>
  <si>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</si>
  <si>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</si>
  <si>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</si>
  <si>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</si>
  <si>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</si>
  <si>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</si>
  <si>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</si>
  <si>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</si>
  <si>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</si>
  <si>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</si>
  <si>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</si>
  <si>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</si>
  <si>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</si>
  <si>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</si>
  <si>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</si>
  <si>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</si>
  <si>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</si>
  <si>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</si>
  <si>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</si>
  <si>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</si>
  <si>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</si>
  <si>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</si>
  <si>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</si>
  <si>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</si>
  <si>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</si>
  <si>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</si>
  <si>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</si>
  <si>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</si>
  <si>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</si>
  <si>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</si>
  <si>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</si>
  <si>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</si>
  <si>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</si>
  <si>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</si>
  <si>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</si>
  <si>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</si>
  <si>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</si>
  <si>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</si>
  <si>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</si>
  <si>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</si>
  <si>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</si>
  <si>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</si>
  <si>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</si>
  <si>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</si>
  <si>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</si>
  <si>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</si>
  <si>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</si>
  <si>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</si>
  <si>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</si>
  <si>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</si>
  <si>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</si>
  <si>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</si>
  <si>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</si>
  <si>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</si>
  <si>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</si>
  <si>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</si>
  <si>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</si>
  <si>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</si>
  <si>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</si>
  <si>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</si>
  <si>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</si>
  <si>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</si>
  <si>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</si>
  <si>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</si>
  <si>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</si>
  <si>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</si>
  <si>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</si>
  <si>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</si>
  <si>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</si>
  <si>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</si>
  <si>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</si>
  <si>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</si>
  <si>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</si>
  <si>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</si>
  <si>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</si>
  <si>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</si>
  <si>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</si>
  <si>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</si>
  <si>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</si>
  <si>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</si>
  <si>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</si>
  <si>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</si>
  <si>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</si>
  <si>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</si>
  <si>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</si>
  <si>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</si>
  <si>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</si>
  <si>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</si>
  <si>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</si>
  <si>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</si>
  <si>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</si>
  <si>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</si>
  <si>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</si>
  <si>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</si>
  <si>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</si>
  <si>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</si>
  <si>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</si>
  <si>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</si>
  <si>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</si>
  <si>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</si>
  <si>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</si>
  <si>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</si>
  <si>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</si>
  <si>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</si>
  <si>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</si>
  <si>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</si>
  <si>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</si>
  <si>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</si>
  <si>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</si>
  <si>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</si>
  <si>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</si>
  <si>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</si>
  <si>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</si>
  <si>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</si>
  <si>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</si>
  <si>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</si>
  <si>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</si>
  <si>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</si>
  <si>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</si>
  <si>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</si>
  <si>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</si>
  <si>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</si>
  <si>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</si>
  <si>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</si>
  <si>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</si>
  <si>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</si>
  <si>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</si>
  <si>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</si>
  <si>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</si>
  <si>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</si>
  <si>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</si>
  <si>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</si>
  <si>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</si>
  <si>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</si>
  <si>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</si>
  <si>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</si>
  <si>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</si>
  <si>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</si>
  <si>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</si>
  <si>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</si>
  <si>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</si>
  <si>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</si>
  <si>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</si>
  <si>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</si>
  <si>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</si>
  <si>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</si>
  <si>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</si>
  <si>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</si>
  <si>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</si>
  <si>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</si>
  <si>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</si>
  <si>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</si>
  <si>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</si>
  <si>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</si>
  <si>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</si>
  <si>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</si>
  <si>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</si>
  <si>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</si>
  <si>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</si>
  <si>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</si>
  <si>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</si>
  <si>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</si>
  <si>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</si>
  <si>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</si>
  <si>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</si>
  <si>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</si>
  <si>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</si>
  <si>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</si>
  <si>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</si>
  <si>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</si>
  <si>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</si>
  <si>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</si>
  <si>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</si>
  <si>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</si>
  <si>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</si>
  <si>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</si>
  <si>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</si>
  <si>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</si>
  <si>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</si>
  <si>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</si>
  <si>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</si>
  <si>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</si>
  <si>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</si>
  <si>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</si>
  <si>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</si>
  <si>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</si>
  <si>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</si>
  <si>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</si>
  <si>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</si>
  <si>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</si>
  <si>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</si>
  <si>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</si>
  <si>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</si>
  <si>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</si>
  <si>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</si>
  <si>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</si>
  <si>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</si>
  <si>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</si>
  <si>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</si>
  <si>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</si>
  <si>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</si>
  <si>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</si>
  <si>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</si>
  <si>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</si>
  <si>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</si>
  <si>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</si>
  <si>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</si>
  <si>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</si>
  <si>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</si>
  <si>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</si>
  <si>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</si>
  <si>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</si>
  <si>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</si>
  <si>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</si>
  <si>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</si>
  <si>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</si>
  <si>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</si>
  <si>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</si>
  <si>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</si>
  <si>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</si>
  <si>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</si>
  <si>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</si>
  <si>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</si>
  <si>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</si>
  <si>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</si>
  <si>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</si>
  <si>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</si>
  <si>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</si>
  <si>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</si>
  <si>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</si>
  <si>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</si>
  <si>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</si>
  <si>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</si>
  <si>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</si>
  <si>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</si>
  <si>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</si>
  <si>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</si>
  <si>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</si>
  <si>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</si>
  <si>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</si>
  <si>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</si>
  <si>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</si>
  <si>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</si>
  <si>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</si>
  <si>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</si>
  <si>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</si>
  <si>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</si>
  <si>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</si>
  <si>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</si>
  <si>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</si>
  <si>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</si>
  <si>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</si>
  <si>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</si>
  <si>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</si>
  <si>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</si>
  <si>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</si>
  <si>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</si>
  <si>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</si>
  <si>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</si>
  <si>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</si>
  <si>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</si>
  <si>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</si>
  <si>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</si>
  <si>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</si>
  <si>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</si>
  <si>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</si>
  <si>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</si>
  <si>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</si>
  <si>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</si>
  <si>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</si>
  <si>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</si>
  <si>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</si>
  <si>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</si>
  <si>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</si>
  <si>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</si>
  <si>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</si>
  <si>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</si>
  <si>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</si>
  <si>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</si>
  <si>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</si>
  <si>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</si>
  <si>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</si>
  <si>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</si>
  <si>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</si>
  <si>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</si>
  <si>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</si>
  <si>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</si>
  <si>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</si>
  <si>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</si>
  <si>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</si>
  <si>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</si>
  <si>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</si>
  <si>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</si>
  <si>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</si>
  <si>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</si>
  <si>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</si>
  <si>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</si>
  <si>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</si>
  <si>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</si>
  <si>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</si>
  <si>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</si>
  <si>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</si>
  <si>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</si>
  <si>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</si>
  <si>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</si>
  <si>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</si>
  <si>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</si>
  <si>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</si>
  <si>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</si>
  <si>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</si>
  <si>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</si>
  <si>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</si>
  <si>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</si>
  <si>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</si>
  <si>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</si>
  <si>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</si>
  <si>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</si>
  <si>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</si>
  <si>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</si>
  <si>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</si>
  <si>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</si>
  <si>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</si>
  <si>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</si>
  <si>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</si>
  <si>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</si>
  <si>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</si>
  <si>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</si>
  <si>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</si>
  <si>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</si>
  <si>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</si>
  <si>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</si>
  <si>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</si>
  <si>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</si>
  <si>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</si>
  <si>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</si>
  <si>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</si>
  <si>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</si>
  <si>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</si>
  <si>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</si>
  <si>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</si>
  <si>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</si>
  <si>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</si>
  <si>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</si>
  <si>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</si>
  <si>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</si>
  <si>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</si>
  <si>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</si>
  <si>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</si>
  <si>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</si>
  <si>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</si>
  <si>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</si>
  <si>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</si>
  <si>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</si>
  <si>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</si>
  <si>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</si>
  <si>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</si>
  <si>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</si>
  <si>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</si>
  <si>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</si>
  <si>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</si>
  <si>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</si>
  <si>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</si>
  <si>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</si>
  <si>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</si>
  <si>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</si>
  <si>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</si>
  <si>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</si>
  <si>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</si>
  <si>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</si>
  <si>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</si>
  <si>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</si>
  <si>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</si>
  <si>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</si>
  <si>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</si>
  <si>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</si>
  <si>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</si>
  <si>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</si>
  <si>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</si>
  <si>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</si>
  <si>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</si>
  <si>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</si>
  <si>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</si>
  <si>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</si>
  <si>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</si>
  <si>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</si>
  <si>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</si>
  <si>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</si>
  <si>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</si>
  <si>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</si>
  <si>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</si>
  <si>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</si>
  <si>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</si>
  <si>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</si>
  <si>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</si>
  <si>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</si>
  <si>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</si>
  <si>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</si>
  <si>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</si>
  <si>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</si>
  <si>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</si>
  <si>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</si>
  <si>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</si>
  <si>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</si>
  <si>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</si>
  <si>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</si>
  <si>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</si>
  <si>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</si>
  <si>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</si>
  <si>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</si>
  <si>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</si>
  <si>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</si>
  <si>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</si>
  <si>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</si>
  <si>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</si>
  <si>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</si>
  <si>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</si>
  <si>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</si>
  <si>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</si>
  <si>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</si>
  <si>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</si>
  <si>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</si>
  <si>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</si>
  <si>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</si>
  <si>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</si>
  <si>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</si>
  <si>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</si>
  <si>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</si>
  <si>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</si>
  <si>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</si>
  <si>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</si>
  <si>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</si>
  <si>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</si>
  <si>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</si>
  <si>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</si>
  <si>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</si>
  <si>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</si>
  <si>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</si>
  <si>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</si>
  <si>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</si>
  <si>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</si>
  <si>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</si>
  <si>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</si>
  <si>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</si>
  <si>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</si>
  <si>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</si>
  <si>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</si>
  <si>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</si>
  <si>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</si>
  <si>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</si>
  <si>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</si>
  <si>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</si>
  <si>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</si>
  <si>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</si>
  <si>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</si>
  <si>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</si>
  <si>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</si>
  <si>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</si>
  <si>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</si>
  <si>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</si>
  <si>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</si>
  <si>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</si>
  <si>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</si>
  <si>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</si>
  <si>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</si>
  <si>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</si>
  <si>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</si>
  <si>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</si>
  <si>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</si>
  <si>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</si>
  <si>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</si>
  <si>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</si>
  <si>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</si>
  <si>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</si>
  <si>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</si>
  <si>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</si>
  <si>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</si>
  <si>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</si>
  <si>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</si>
  <si>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</si>
  <si>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</si>
  <si>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</si>
  <si>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</si>
  <si>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</si>
  <si>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</si>
  <si>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</si>
  <si>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</si>
  <si>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</si>
  <si>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</si>
  <si>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</si>
  <si>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</si>
  <si>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</si>
  <si>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</si>
  <si>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</si>
  <si>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</si>
  <si>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</si>
  <si>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</si>
  <si>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</si>
  <si>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</si>
  <si>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</si>
  <si>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</si>
  <si>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</si>
  <si>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</si>
  <si>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</si>
  <si>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</si>
  <si>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</si>
  <si>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</si>
  <si>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</si>
  <si>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</si>
  <si>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</si>
  <si>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</si>
  <si>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</si>
  <si>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</si>
  <si>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</si>
  <si>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</si>
  <si>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</si>
  <si>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</si>
  <si>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</si>
  <si>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</si>
  <si>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</si>
  <si>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</si>
  <si>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</si>
  <si>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</si>
  <si>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</si>
  <si>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</si>
  <si>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</si>
  <si>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</si>
  <si>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</si>
  <si>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</si>
  <si>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</si>
  <si>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</si>
  <si>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</si>
  <si>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</si>
  <si>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</si>
  <si>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</si>
  <si>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</si>
  <si>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</si>
  <si>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</si>
  <si>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</si>
  <si>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</si>
  <si>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</si>
  <si>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</si>
  <si>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</si>
  <si>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</si>
  <si>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</si>
  <si>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</si>
  <si>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</si>
  <si>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</si>
  <si>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</si>
  <si>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</si>
  <si>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</si>
  <si>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</si>
  <si>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</si>
  <si>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</si>
  <si>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</si>
  <si>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</si>
  <si>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</si>
  <si>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</si>
  <si>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</si>
  <si>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</si>
  <si>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</si>
  <si>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</si>
  <si>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</si>
  <si>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</si>
  <si>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</si>
  <si>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</si>
  <si>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</si>
  <si>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</si>
  <si>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</si>
  <si>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</si>
  <si>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</si>
  <si>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</si>
  <si>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</si>
  <si>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</si>
  <si>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</si>
  <si>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</si>
  <si>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</si>
  <si>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</si>
  <si>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</si>
  <si>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</si>
  <si>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</si>
  <si>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</si>
  <si>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</si>
  <si>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</si>
  <si>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</si>
  <si>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</si>
  <si>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</si>
  <si>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</si>
  <si>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</si>
  <si>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</si>
  <si>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</si>
  <si>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</si>
  <si>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</si>
  <si>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</si>
  <si>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</si>
  <si>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</si>
  <si>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</si>
  <si>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</si>
  <si>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</si>
  <si>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</si>
  <si>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</si>
  <si>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</si>
  <si>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</si>
  <si>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</si>
  <si>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</si>
  <si>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</si>
  <si>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</si>
  <si>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</si>
  <si>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</si>
  <si>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</si>
  <si>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</si>
  <si>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</si>
  <si>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</si>
  <si>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</si>
  <si>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</si>
  <si>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</si>
  <si>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</si>
  <si>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</si>
  <si>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</si>
  <si>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</si>
  <si>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</si>
  <si>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</si>
  <si>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</si>
  <si>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</si>
  <si>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</si>
  <si>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</si>
  <si>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</si>
  <si>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</si>
  <si>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</si>
  <si>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</si>
  <si>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</si>
  <si>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</si>
  <si>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</si>
  <si>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</si>
  <si>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</si>
  <si>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</si>
  <si>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</si>
  <si>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</si>
  <si>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</si>
  <si>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</si>
  <si>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</si>
  <si>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</si>
  <si>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</si>
  <si>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</si>
  <si>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</si>
  <si>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</si>
  <si>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</si>
  <si>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</si>
  <si>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</si>
  <si>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</si>
  <si>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</si>
  <si>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</si>
  <si>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</si>
  <si>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</si>
  <si>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</si>
  <si>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</si>
  <si>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</si>
  <si>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</si>
  <si>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</si>
  <si>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</si>
  <si>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</si>
  <si>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</si>
  <si>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</si>
  <si>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</si>
  <si>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</si>
  <si>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</si>
  <si>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</si>
  <si>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</si>
  <si>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</si>
  <si>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</si>
  <si>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</si>
  <si>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</si>
  <si>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</si>
  <si>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</si>
  <si>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</si>
  <si>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</si>
  <si>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</si>
  <si>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</si>
  <si>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</si>
  <si>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</si>
  <si>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</si>
  <si>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</si>
  <si>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</si>
  <si>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</si>
  <si>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</si>
  <si>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</si>
  <si>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</si>
  <si>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</si>
  <si>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</si>
  <si>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</si>
  <si>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</si>
  <si>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</si>
  <si>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</si>
  <si>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</si>
  <si>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</si>
  <si>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</si>
  <si>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</si>
  <si>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</si>
  <si>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</si>
  <si>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</si>
  <si>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</si>
  <si>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</si>
  <si>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</si>
  <si>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</si>
  <si>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</si>
  <si>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</si>
  <si>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</si>
  <si>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</si>
  <si>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</si>
  <si>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</si>
  <si>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</si>
  <si>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</si>
  <si>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</si>
  <si>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</si>
  <si>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</si>
  <si>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</si>
  <si>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</si>
  <si>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</si>
  <si>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</si>
  <si>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</si>
  <si>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</si>
  <si>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</si>
  <si>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</si>
  <si>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</si>
  <si>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</si>
  <si>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</si>
  <si>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</si>
  <si>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</si>
  <si>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</si>
  <si>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</si>
  <si>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</si>
  <si>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</si>
  <si>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</si>
  <si>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</si>
  <si>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</si>
  <si>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</si>
  <si>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</si>
  <si>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</si>
  <si>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</si>
  <si>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</si>
  <si>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</si>
  <si>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</si>
  <si>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</si>
  <si>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</si>
  <si>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</si>
  <si>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</si>
  <si>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</si>
  <si>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</si>
  <si>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</si>
  <si>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</si>
  <si>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</si>
  <si>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</si>
  <si>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</si>
  <si>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</si>
  <si>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</si>
  <si>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</si>
  <si>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</si>
  <si>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</si>
  <si>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</si>
  <si>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</si>
  <si>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</si>
  <si>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</si>
  <si>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</si>
  <si>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</si>
  <si>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</si>
  <si>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</si>
  <si>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</si>
  <si>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</si>
  <si>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</si>
  <si>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</si>
  <si>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</si>
  <si>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</si>
  <si>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</si>
  <si>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</si>
  <si>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</si>
  <si>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</si>
  <si>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</si>
  <si>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</si>
  <si>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</si>
  <si>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</si>
  <si>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</si>
  <si>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</si>
  <si>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</si>
  <si>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</si>
  <si>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</si>
  <si>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</si>
  <si>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</si>
  <si>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</si>
  <si>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</si>
  <si>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</si>
  <si>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</si>
  <si>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</si>
  <si>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</si>
  <si>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</si>
  <si>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</si>
  <si>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</si>
  <si>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</si>
  <si>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</si>
  <si>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</si>
  <si>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</si>
  <si>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</si>
  <si>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</si>
  <si>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</si>
  <si>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</si>
  <si>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</si>
  <si>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</si>
  <si>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</si>
  <si>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</si>
  <si>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</si>
  <si>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</si>
  <si>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</si>
  <si>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</si>
  <si>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</si>
  <si>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</si>
  <si>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</si>
  <si>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</si>
  <si>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</si>
  <si>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</si>
  <si>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</si>
  <si>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</si>
  <si>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</si>
  <si>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</si>
  <si>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</si>
  <si>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</si>
  <si>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</si>
  <si>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</si>
  <si>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</si>
  <si>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</si>
  <si>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</si>
  <si>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</si>
  <si>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</si>
  <si>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</si>
  <si>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</si>
  <si>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</si>
  <si>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</si>
  <si>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</si>
  <si>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</si>
  <si>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</si>
  <si>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</si>
  <si>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</si>
  <si>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</si>
  <si>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</si>
  <si>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</si>
  <si>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</si>
  <si>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</si>
  <si>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</si>
  <si>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</si>
  <si>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</si>
  <si>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</si>
  <si>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</si>
  <si>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</si>
  <si>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</si>
  <si>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</si>
  <si>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</si>
  <si>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</si>
  <si>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</si>
  <si>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</si>
  <si>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</si>
  <si>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</si>
  <si>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</si>
  <si>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</si>
  <si>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</si>
  <si>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</si>
  <si>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</si>
  <si>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</si>
  <si>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</si>
  <si>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</si>
  <si>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</si>
  <si>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</si>
  <si>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</si>
  <si>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</si>
  <si>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</si>
  <si>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</si>
  <si>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</si>
  <si>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</si>
  <si>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</si>
  <si>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</si>
  <si>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</si>
  <si>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</si>
  <si>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</si>
  <si>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</si>
  <si>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</si>
  <si>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</si>
  <si>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</si>
  <si>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</si>
  <si>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</si>
  <si>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</si>
  <si>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</si>
  <si>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</si>
  <si>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</si>
  <si>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</si>
  <si>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</si>
  <si>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</si>
  <si>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</si>
  <si>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</si>
  <si>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</si>
  <si>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</si>
  <si>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</si>
  <si>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</si>
  <si>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</si>
  <si>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</si>
  <si>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</si>
  <si>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</si>
  <si>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</si>
  <si>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</si>
  <si>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</si>
  <si>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</si>
  <si>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</si>
  <si>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</si>
  <si>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</si>
  <si>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</si>
  <si>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</si>
  <si>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</si>
  <si>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</si>
  <si>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</si>
  <si>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</si>
  <si>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</si>
  <si>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</si>
  <si>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</si>
  <si>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</si>
  <si>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</si>
  <si>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</si>
  <si>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</si>
  <si>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</si>
  <si>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</si>
  <si>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</si>
  <si>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</si>
  <si>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</si>
  <si>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</si>
  <si>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</si>
  <si>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</si>
  <si>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</si>
  <si>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</si>
  <si>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</si>
  <si>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</si>
  <si>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</si>
  <si>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</si>
  <si>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</si>
  <si>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</si>
  <si>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</si>
  <si>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</si>
  <si>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</si>
  <si>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</si>
  <si>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</si>
  <si>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</si>
  <si>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</si>
  <si>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</si>
  <si>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</si>
  <si>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</si>
  <si>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</si>
  <si>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</si>
  <si>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</si>
  <si>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</si>
  <si>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</si>
  <si>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</si>
  <si>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</si>
  <si>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</si>
  <si>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</si>
  <si>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</si>
  <si>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</si>
  <si>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</si>
  <si>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</si>
  <si>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</si>
  <si>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</si>
  <si>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</si>
  <si>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</si>
  <si>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</si>
  <si>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</si>
  <si>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</si>
  <si>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</si>
  <si>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</si>
  <si>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</si>
  <si>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</si>
  <si>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</si>
  <si>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</si>
  <si>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</si>
  <si>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</si>
  <si>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</si>
  <si>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</si>
  <si>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</si>
  <si>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</si>
  <si>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</si>
  <si>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</si>
  <si>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</si>
  <si>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</si>
  <si>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</si>
  <si>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</si>
  <si>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</si>
  <si>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</si>
  <si>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</si>
  <si>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</si>
  <si>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</si>
  <si>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</si>
  <si>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</si>
  <si>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</si>
  <si>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</si>
  <si>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</si>
  <si>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</si>
  <si>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</si>
  <si>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</si>
  <si>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</si>
  <si>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</si>
  <si>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</si>
  <si>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</si>
  <si>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</si>
  <si>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</si>
  <si>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</si>
  <si>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</si>
  <si>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</si>
  <si>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</si>
  <si>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</si>
  <si>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</si>
  <si>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</si>
  <si>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</si>
  <si>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</si>
  <si>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</si>
  <si>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</si>
  <si>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</si>
  <si>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</si>
  <si>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</si>
  <si>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</si>
  <si>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</si>
  <si>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</si>
  <si>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</si>
  <si>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</si>
  <si>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</si>
  <si>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</si>
  <si>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</si>
  <si>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</si>
  <si>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</si>
  <si>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</si>
  <si>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</si>
  <si>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</si>
  <si>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</si>
  <si>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</si>
  <si>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</si>
  <si>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</si>
  <si>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</si>
  <si>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</si>
  <si>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</si>
  <si>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</si>
  <si>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</si>
  <si>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</si>
  <si>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</si>
  <si>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</si>
  <si>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</si>
  <si>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</si>
  <si>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</si>
  <si>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</si>
  <si>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</si>
  <si>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</si>
  <si>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</si>
  <si>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</si>
  <si>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</si>
  <si>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</si>
  <si>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</si>
  <si>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</si>
  <si>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</si>
  <si>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</si>
  <si>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</si>
  <si>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</si>
  <si>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</si>
  <si>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</si>
  <si>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</si>
  <si>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</si>
  <si>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</si>
  <si>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</si>
  <si>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</si>
  <si>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</si>
  <si>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</si>
  <si>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</si>
  <si>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</si>
  <si>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</si>
  <si>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</si>
  <si>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</si>
  <si>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</si>
  <si>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</si>
  <si>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</si>
  <si>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</si>
  <si>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</si>
  <si>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</si>
  <si>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</si>
  <si>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</si>
  <si>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</si>
  <si>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</si>
  <si>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</si>
  <si>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</si>
  <si>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</si>
  <si>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</si>
  <si>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</si>
  <si>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</si>
  <si>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</si>
  <si>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</si>
  <si>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</si>
  <si>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</si>
  <si>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</si>
  <si>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</si>
  <si>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</si>
  <si>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</si>
  <si>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</si>
  <si>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</si>
  <si>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</si>
  <si>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</si>
  <si>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</si>
  <si>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</si>
  <si>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</si>
  <si>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</si>
  <si>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</si>
  <si>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</si>
  <si>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</si>
  <si>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</si>
  <si>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</si>
  <si>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</si>
  <si>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</si>
  <si>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</si>
  <si>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</si>
  <si>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</si>
  <si>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</si>
  <si>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</si>
  <si>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</si>
  <si>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</si>
  <si>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</si>
  <si>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</si>
  <si>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</si>
  <si>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</si>
  <si>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</si>
  <si>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</si>
  <si>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</si>
  <si>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</si>
  <si>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</si>
  <si>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</si>
  <si>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</si>
  <si>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</si>
  <si>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</si>
  <si>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</si>
  <si>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</si>
  <si>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</si>
  <si>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</si>
  <si>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</si>
  <si>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</si>
  <si>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</si>
  <si>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</si>
  <si>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</si>
  <si>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</si>
  <si>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</si>
  <si>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</si>
  <si>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</si>
  <si>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</si>
  <si>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</si>
  <si>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</si>
  <si>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</si>
  <si>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</si>
  <si>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</si>
  <si>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</si>
  <si>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</si>
  <si>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</si>
  <si>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</si>
  <si>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</si>
  <si>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</si>
  <si>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</si>
  <si>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</si>
  <si>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</si>
  <si>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</si>
  <si>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</si>
  <si>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</si>
  <si>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</si>
  <si>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</si>
  <si>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</si>
  <si>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</si>
  <si>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</si>
  <si>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</si>
  <si>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</si>
  <si>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</si>
  <si>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</si>
  <si>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</si>
  <si>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</si>
  <si>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</si>
  <si>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</si>
  <si>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</si>
  <si>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</si>
  <si>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</si>
  <si>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</si>
  <si>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</si>
  <si>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</si>
  <si>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</si>
  <si>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</si>
  <si>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</si>
  <si>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</si>
  <si>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</si>
  <si>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</si>
  <si>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</si>
  <si>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</si>
  <si>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</si>
  <si>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</si>
  <si>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</si>
  <si>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</si>
  <si>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</si>
  <si>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</si>
  <si>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</si>
  <si>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</si>
  <si>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</si>
  <si>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</si>
  <si>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</si>
  <si>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</si>
  <si>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</si>
  <si>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</si>
  <si>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</si>
  <si>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</si>
  <si>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</si>
  <si>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</si>
  <si>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</si>
  <si>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</si>
  <si>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</si>
  <si>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</si>
  <si>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</si>
  <si>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</si>
  <si>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</si>
  <si>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</si>
  <si>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</si>
  <si>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</si>
  <si>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</si>
  <si>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</si>
  <si>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</si>
  <si>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</si>
  <si>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</si>
  <si>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</si>
  <si>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</si>
  <si>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</si>
  <si>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</si>
  <si>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</si>
  <si>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</si>
  <si>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</si>
  <si>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</si>
  <si>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</si>
  <si>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</si>
  <si>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</si>
  <si>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</si>
  <si>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</si>
  <si>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</si>
  <si>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</si>
  <si>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</si>
  <si>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</si>
  <si>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</si>
  <si>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</si>
  <si>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</si>
  <si>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</si>
  <si>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</si>
  <si>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</si>
  <si>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</si>
  <si>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</si>
  <si>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</si>
  <si>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</si>
  <si>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</si>
  <si>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</si>
  <si>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</si>
  <si>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</si>
  <si>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</si>
  <si>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</si>
  <si>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</si>
  <si>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</si>
  <si>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</si>
  <si>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</si>
  <si>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</si>
  <si>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</si>
  <si>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</si>
  <si>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</si>
  <si>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</si>
  <si>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</si>
  <si>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</si>
  <si>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</si>
  <si>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</si>
  <si>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</si>
  <si>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</si>
  <si>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</si>
  <si>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</si>
  <si>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</si>
  <si>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</si>
  <si>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</si>
  <si>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</si>
  <si>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</si>
  <si>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</si>
  <si>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</si>
  <si>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</si>
  <si>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</si>
  <si>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</si>
  <si>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</si>
  <si>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</si>
  <si>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</si>
  <si>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</si>
  <si>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</si>
  <si>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</si>
  <si>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</si>
  <si>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</si>
  <si>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</si>
  <si>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</si>
  <si>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</si>
  <si>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</si>
  <si>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</si>
  <si>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</si>
  <si>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</si>
  <si>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</si>
  <si>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</si>
  <si>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</si>
  <si>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</si>
  <si>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</si>
  <si>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</si>
  <si>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</si>
  <si>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</si>
  <si>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</si>
  <si>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</si>
  <si>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</si>
  <si>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</si>
  <si>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</si>
  <si>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</si>
  <si>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</si>
  <si>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</si>
  <si>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</si>
  <si>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</si>
  <si>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</si>
  <si>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</si>
  <si>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</si>
  <si>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</si>
  <si>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</si>
  <si>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</si>
  <si>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</si>
  <si>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</si>
  <si>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</si>
  <si>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</si>
  <si>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</si>
  <si>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</si>
  <si>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</si>
  <si>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</si>
  <si>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</si>
  <si>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</si>
  <si>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</si>
  <si>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</si>
  <si>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</si>
  <si>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</si>
  <si>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</si>
  <si>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</si>
  <si>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</si>
  <si>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</si>
  <si>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</si>
  <si>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</si>
  <si>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</si>
  <si>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</si>
  <si>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</si>
  <si>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</si>
  <si>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</si>
  <si>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</si>
  <si>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</si>
  <si>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</si>
  <si>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</si>
  <si>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</si>
  <si>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</si>
  <si>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</si>
  <si>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</si>
  <si>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</si>
  <si>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</si>
  <si>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</si>
  <si>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</si>
  <si>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</si>
  <si>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</si>
  <si>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</si>
  <si>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</si>
  <si>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</si>
  <si>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</si>
  <si>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</si>
  <si>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</si>
  <si>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</si>
  <si>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</si>
  <si>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</si>
  <si>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</si>
  <si>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</si>
  <si>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</si>
  <si>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</si>
  <si>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</si>
  <si>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</si>
  <si>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</si>
  <si>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</si>
  <si>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</si>
  <si>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</si>
  <si>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</si>
  <si>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</si>
  <si>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</si>
  <si>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</si>
  <si>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</si>
  <si>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</si>
  <si>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</si>
  <si>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</si>
  <si>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</si>
  <si>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</si>
  <si>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</si>
  <si>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</si>
  <si>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</si>
  <si>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</si>
  <si>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</si>
  <si>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</si>
  <si>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</si>
  <si>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</si>
  <si>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</si>
  <si>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</si>
  <si>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</si>
  <si>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</si>
  <si>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</si>
  <si>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</si>
  <si>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</si>
  <si>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</si>
  <si>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</si>
  <si>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</si>
  <si>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</si>
  <si>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</si>
  <si>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</si>
  <si>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</si>
  <si>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</si>
  <si>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</si>
  <si>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</si>
  <si>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</si>
  <si>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</si>
  <si>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</si>
  <si>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</si>
  <si>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</si>
  <si>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</si>
  <si>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</si>
  <si>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</si>
  <si>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</si>
  <si>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</si>
  <si>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</si>
  <si>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</si>
  <si>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</si>
  <si>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</si>
  <si>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</si>
  <si>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</si>
  <si>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</si>
  <si>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</si>
  <si>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</si>
  <si>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</si>
  <si>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</si>
  <si>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</si>
  <si>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</si>
  <si>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</si>
  <si>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</si>
  <si>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</si>
  <si>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</si>
  <si>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</si>
  <si>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</si>
  <si>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</si>
  <si>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</si>
  <si>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</si>
  <si>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</si>
  <si>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</si>
  <si>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</si>
  <si>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</si>
  <si>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</si>
  <si>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</si>
  <si>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</si>
  <si>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</si>
  <si>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</si>
  <si>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</si>
  <si>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</si>
  <si>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</si>
  <si>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</si>
  <si>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</si>
  <si>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</si>
  <si>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</si>
  <si>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</si>
  <si>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</si>
  <si>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</si>
  <si>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</si>
  <si>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</si>
  <si>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</si>
  <si>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</si>
  <si>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</si>
  <si>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</si>
  <si>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</si>
  <si>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</si>
  <si>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</si>
  <si>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</si>
  <si>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</si>
  <si>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</si>
  <si>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</si>
  <si>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</si>
  <si>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</si>
  <si>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</si>
  <si>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</si>
  <si>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</si>
  <si>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</si>
  <si>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</si>
  <si>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</si>
  <si>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</si>
  <si>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</si>
  <si>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</si>
  <si>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</si>
  <si>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</si>
  <si>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</si>
  <si>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</si>
  <si>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</si>
  <si>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</si>
  <si>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</si>
  <si>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</si>
  <si>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</si>
  <si>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</si>
  <si>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</si>
  <si>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</si>
  <si>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</si>
  <si>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</si>
  <si>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</si>
  <si>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</si>
  <si>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</si>
  <si>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</si>
  <si>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</si>
  <si>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</si>
  <si>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</si>
  <si>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</si>
  <si>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</si>
  <si>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</si>
  <si>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</si>
  <si>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</si>
  <si>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</si>
  <si>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</si>
  <si>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</si>
  <si>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</si>
  <si>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</si>
  <si>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</si>
  <si>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</si>
  <si>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</si>
  <si>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</si>
  <si>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</si>
  <si>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</si>
  <si>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</si>
  <si>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</si>
  <si>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</si>
  <si>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</si>
  <si>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</si>
  <si>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</si>
  <si>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</si>
  <si>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</si>
  <si>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</si>
  <si>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</si>
  <si>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</si>
  <si>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</si>
  <si>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</si>
  <si>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</si>
  <si>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</si>
  <si>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</si>
  <si>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</si>
  <si>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</si>
  <si>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</si>
  <si>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</si>
  <si>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</si>
  <si>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</si>
  <si>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</si>
  <si>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</si>
  <si>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</si>
  <si>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</si>
  <si>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</si>
  <si>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</si>
  <si>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</si>
  <si>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</si>
  <si>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</si>
  <si>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</si>
  <si>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</si>
  <si>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</si>
  <si>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</si>
  <si>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</si>
  <si>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</si>
  <si>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</si>
  <si>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</si>
  <si>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</si>
  <si>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</si>
  <si>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</si>
  <si>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</si>
  <si>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</si>
  <si>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</si>
  <si>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</si>
  <si>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</si>
  <si>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</si>
  <si>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</si>
  <si>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</si>
  <si>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</si>
  <si>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</si>
  <si>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</si>
  <si>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</si>
  <si>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</si>
  <si>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</si>
  <si>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</si>
  <si>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</si>
  <si>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</si>
  <si>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</si>
  <si>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</si>
  <si>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</si>
  <si>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</si>
  <si>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</si>
  <si>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</si>
  <si>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</si>
  <si>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</si>
  <si>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</si>
  <si>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</si>
  <si>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</si>
  <si>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</si>
  <si>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</si>
  <si>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</si>
  <si>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</si>
  <si>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</si>
  <si>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</si>
  <si>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</si>
  <si>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</si>
  <si>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</si>
  <si>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</si>
  <si>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</si>
  <si>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</si>
  <si>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</si>
  <si>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</si>
  <si>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</si>
  <si>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</si>
  <si>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</si>
  <si>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</si>
  <si>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</si>
  <si>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</si>
  <si>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</si>
  <si>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</si>
  <si>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</si>
  <si>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</si>
  <si>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</si>
  <si>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</si>
  <si>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</si>
  <si>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</si>
  <si>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</si>
  <si>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</si>
  <si>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</si>
  <si>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</si>
  <si>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</si>
  <si>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</si>
  <si>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</si>
  <si>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</si>
  <si>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</si>
  <si>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</si>
  <si>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</si>
  <si>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</si>
  <si>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</si>
  <si>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</si>
  <si>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</si>
  <si>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</si>
  <si>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</si>
  <si>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</si>
  <si>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</si>
  <si>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</si>
  <si>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</si>
  <si>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</si>
  <si>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</si>
  <si>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</si>
  <si>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</si>
  <si>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</si>
  <si>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</si>
  <si>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</si>
  <si>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</si>
  <si>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</si>
  <si>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</si>
  <si>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</si>
  <si>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</si>
  <si>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</si>
  <si>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</si>
  <si>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</si>
  <si>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</si>
  <si>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</si>
  <si>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</si>
  <si>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</si>
  <si>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</si>
  <si>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</si>
  <si>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</si>
  <si>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</si>
  <si>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</si>
  <si>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</si>
  <si>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</si>
  <si>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</si>
  <si>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</si>
  <si>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</si>
  <si>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</si>
  <si>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</si>
  <si>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</si>
  <si>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</si>
  <si>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</si>
  <si>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</si>
  <si>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</si>
  <si>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</si>
  <si>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</si>
  <si>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</si>
  <si>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</si>
  <si>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</si>
  <si>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</si>
  <si>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</si>
  <si>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</si>
  <si>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</si>
  <si>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</si>
  <si>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</si>
  <si>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</si>
  <si>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</si>
  <si>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</si>
  <si>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</si>
  <si>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</si>
  <si>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</si>
  <si>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</si>
  <si>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</si>
  <si>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</si>
  <si>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</si>
  <si>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</si>
  <si>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</si>
  <si>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</si>
  <si>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</si>
  <si>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</si>
  <si>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</si>
  <si>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</si>
  <si>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</si>
  <si>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</si>
  <si>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</si>
  <si>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</si>
  <si>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</si>
  <si>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</si>
  <si>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</si>
  <si>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</si>
  <si>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</si>
  <si>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</si>
  <si>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</si>
  <si>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</si>
  <si>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</si>
  <si>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</si>
  <si>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</si>
  <si>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</si>
  <si>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</si>
  <si>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</si>
  <si>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</si>
  <si>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</si>
  <si>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</si>
  <si>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</si>
  <si>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</si>
  <si>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</si>
  <si>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</si>
  <si>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</si>
  <si>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</si>
  <si>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</si>
  <si>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</si>
  <si>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</si>
  <si>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</si>
  <si>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</si>
  <si>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</si>
  <si>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</si>
  <si>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</si>
  <si>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</si>
  <si>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</si>
  <si>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</si>
  <si>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</si>
  <si>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</si>
  <si>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</si>
  <si>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</si>
  <si>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</si>
  <si>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</si>
  <si>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</si>
  <si>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</si>
  <si>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</si>
  <si>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</si>
  <si>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</si>
  <si>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</si>
  <si>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</si>
  <si>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</si>
  <si>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</si>
  <si>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</si>
  <si>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</si>
  <si>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</si>
  <si>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</si>
  <si>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</si>
  <si>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</si>
  <si>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</si>
  <si>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</si>
  <si>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</si>
  <si>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</si>
  <si>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</si>
  <si>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</si>
  <si>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</si>
  <si>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</si>
  <si>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</si>
  <si>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</si>
  <si>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</si>
  <si>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</si>
  <si>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</si>
  <si>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</si>
  <si>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</si>
  <si>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</si>
  <si>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</si>
  <si>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</si>
  <si>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</si>
  <si>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</si>
  <si>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</si>
  <si>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</si>
  <si>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</si>
  <si>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</si>
  <si>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</si>
  <si>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</si>
  <si>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</si>
  <si>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</si>
  <si>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</si>
  <si>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</si>
  <si>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</si>
  <si>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</si>
  <si>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</si>
  <si>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</si>
  <si>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</si>
  <si>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</si>
  <si>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</si>
  <si>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</si>
  <si>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</si>
  <si>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</si>
  <si>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</si>
  <si>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</si>
  <si>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</si>
  <si>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</si>
  <si>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</si>
  <si>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</si>
  <si>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</si>
  <si>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</si>
  <si>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</si>
  <si>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</si>
  <si>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</si>
  <si>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</si>
  <si>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</si>
  <si>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</si>
  <si>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</si>
  <si>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</si>
  <si>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</si>
  <si>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</si>
  <si>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</si>
  <si>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</si>
  <si>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</si>
  <si>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</si>
  <si>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</si>
  <si>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</si>
  <si>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</si>
  <si>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</si>
  <si>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</si>
  <si>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</si>
  <si>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</si>
  <si>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</si>
  <si>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</si>
  <si>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</si>
  <si>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</si>
  <si>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</si>
  <si>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</si>
  <si>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</si>
  <si>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</si>
  <si>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</si>
  <si>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</si>
  <si>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</si>
  <si>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</si>
  <si>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</si>
  <si>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</si>
  <si>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</si>
  <si>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</si>
  <si>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</si>
  <si>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</si>
  <si>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</si>
  <si>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</si>
  <si>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</si>
  <si>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</si>
  <si>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</si>
  <si>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</si>
  <si>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</si>
  <si>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</si>
  <si>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</si>
  <si>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</si>
  <si>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</si>
  <si>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</si>
  <si>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</si>
  <si>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</si>
  <si>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</si>
  <si>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</si>
  <si>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</si>
  <si>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</si>
  <si>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</si>
  <si>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</si>
  <si>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</si>
  <si>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</si>
  <si>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</si>
  <si>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</si>
  <si>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</si>
  <si>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</si>
  <si>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</si>
  <si>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</si>
  <si>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</si>
  <si>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</si>
  <si>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</si>
  <si>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</si>
  <si>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</si>
  <si>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</si>
  <si>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</si>
  <si>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</si>
  <si>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</si>
  <si>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</si>
  <si>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</si>
  <si>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</si>
  <si>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</si>
  <si>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</si>
  <si>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</si>
  <si>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</si>
  <si>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</si>
  <si>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</si>
  <si>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</si>
  <si>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</si>
  <si>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</si>
  <si>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</si>
  <si>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</si>
  <si>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</si>
  <si>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</si>
  <si>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</si>
  <si>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</si>
  <si>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</si>
  <si>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</si>
  <si>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</si>
  <si>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</si>
  <si>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</si>
  <si>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</si>
  <si>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</si>
  <si>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</si>
  <si>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</si>
  <si>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</si>
  <si>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</si>
  <si>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</si>
  <si>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</si>
  <si>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</si>
  <si>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</si>
  <si>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</si>
  <si>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</si>
  <si>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</si>
  <si>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</si>
  <si>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</si>
  <si>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</si>
  <si>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</si>
  <si>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</si>
  <si>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</si>
  <si>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</si>
  <si>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</si>
  <si>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</si>
  <si>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</si>
  <si>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</si>
  <si>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</si>
  <si>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</si>
  <si>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</si>
  <si>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</si>
  <si>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</si>
  <si>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</si>
  <si>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</si>
  <si>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</si>
  <si>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</si>
  <si>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</si>
  <si>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</si>
  <si>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</si>
  <si>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</si>
  <si>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</si>
  <si>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</si>
  <si>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</si>
  <si>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</si>
  <si>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</si>
  <si>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</si>
  <si>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</si>
  <si>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</si>
  <si>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</si>
  <si>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</si>
  <si>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</si>
  <si>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</si>
  <si>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</si>
  <si>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</si>
  <si>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</si>
  <si>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</si>
  <si>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</si>
  <si>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</si>
  <si>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</si>
  <si>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</si>
  <si>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</si>
  <si>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</si>
  <si>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</si>
  <si>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</si>
  <si>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</si>
  <si>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</si>
  <si>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</si>
  <si>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</si>
  <si>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</si>
  <si>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</si>
  <si>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</si>
  <si>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</si>
  <si>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</si>
  <si>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</si>
  <si>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</si>
  <si>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</si>
  <si>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</si>
  <si>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</si>
  <si>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</si>
  <si>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</si>
  <si>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</si>
  <si>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</si>
  <si>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</si>
  <si>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</si>
  <si>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</si>
  <si>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</si>
  <si>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</si>
  <si>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</si>
  <si>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</si>
  <si>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</si>
  <si>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</si>
  <si>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</si>
  <si>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</si>
  <si>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</si>
  <si>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</si>
  <si>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</si>
  <si>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</si>
  <si>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</si>
  <si>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</si>
  <si>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</si>
  <si>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</si>
  <si>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</si>
  <si>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</si>
  <si>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</si>
  <si>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</si>
  <si>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</si>
  <si>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</si>
  <si>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</si>
  <si>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</si>
  <si>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</si>
  <si>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</si>
  <si>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</si>
  <si>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</si>
  <si>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</si>
  <si>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</si>
  <si>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</si>
  <si>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</si>
  <si>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</si>
  <si>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</si>
  <si>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</si>
  <si>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</si>
  <si>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</si>
  <si>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</si>
  <si>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</si>
  <si>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</si>
  <si>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</si>
  <si>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</si>
  <si>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</si>
  <si>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</si>
  <si>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</si>
  <si>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</si>
  <si>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</si>
  <si>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</si>
  <si>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</si>
  <si>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</si>
  <si>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</si>
  <si>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</si>
  <si>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</si>
  <si>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</si>
  <si>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</si>
  <si>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</si>
  <si>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</si>
  <si>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</si>
  <si>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</si>
  <si>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</si>
  <si>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</si>
  <si>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</si>
  <si>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</si>
  <si>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</si>
  <si>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</si>
  <si>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</si>
  <si>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</si>
  <si>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</si>
  <si>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</si>
  <si>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</si>
  <si>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</si>
  <si>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</si>
  <si>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</si>
  <si>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</si>
  <si>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</si>
  <si>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</si>
  <si>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</si>
  <si>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</si>
  <si>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</si>
  <si>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</si>
  <si>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</si>
  <si>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</si>
  <si>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</si>
  <si>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</si>
  <si>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</si>
  <si>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</si>
  <si>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</si>
  <si>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</si>
  <si>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</si>
  <si>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</si>
  <si>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</si>
  <si>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</si>
  <si>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</si>
  <si>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</si>
  <si>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</si>
  <si>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</si>
  <si>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</si>
  <si>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</si>
  <si>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</si>
  <si>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</si>
  <si>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</si>
  <si>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</si>
  <si>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</si>
  <si>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</si>
  <si>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</si>
  <si>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</si>
  <si>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</si>
  <si>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</si>
  <si>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</si>
  <si>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</si>
  <si>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</si>
  <si>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</si>
  <si>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</si>
  <si>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</si>
  <si>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</si>
  <si>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</si>
  <si>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</si>
  <si>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</si>
  <si>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</si>
  <si>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</si>
  <si>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</si>
  <si>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</si>
  <si>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</si>
  <si>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</si>
  <si>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</si>
  <si>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</si>
  <si>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</si>
  <si>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</si>
  <si>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</si>
  <si>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</si>
  <si>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</si>
  <si>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</si>
  <si>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</si>
  <si>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</si>
  <si>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</si>
  <si>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</si>
  <si>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</si>
  <si>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</si>
  <si>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</si>
  <si>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</si>
  <si>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</si>
  <si>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</si>
  <si>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</si>
  <si>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</si>
  <si>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</si>
  <si>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</si>
  <si>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</si>
  <si>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</si>
  <si>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</si>
  <si>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</si>
  <si>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</si>
  <si>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</si>
  <si>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</si>
  <si>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</si>
  <si>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</si>
  <si>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</si>
  <si>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</si>
  <si>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</si>
  <si>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</si>
  <si>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</si>
  <si>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</si>
  <si>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</si>
  <si>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</si>
  <si>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</si>
  <si>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</si>
  <si>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</si>
  <si>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</si>
  <si>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</si>
  <si>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</si>
  <si>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</si>
  <si>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</si>
  <si>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</si>
  <si>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</si>
  <si>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</si>
  <si>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</si>
  <si>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</si>
  <si>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</si>
  <si>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</si>
  <si>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</si>
  <si>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</si>
  <si>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</si>
  <si>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</si>
  <si>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</si>
  <si>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</si>
  <si>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</si>
  <si>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</si>
  <si>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</si>
  <si>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</si>
  <si>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</si>
  <si>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</si>
  <si>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</si>
  <si>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</si>
  <si>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</si>
  <si>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</si>
  <si>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</si>
  <si>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</si>
  <si>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</si>
  <si>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</si>
  <si>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</si>
  <si>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</si>
  <si>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</si>
  <si>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</si>
  <si>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</si>
  <si>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</si>
  <si>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</si>
  <si>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</si>
  <si>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</si>
  <si>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</si>
  <si>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</si>
  <si>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</si>
  <si>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</si>
  <si>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</si>
  <si>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</si>
  <si>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</si>
  <si>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</si>
  <si>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</si>
  <si>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</si>
  <si>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</si>
  <si>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</si>
  <si>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</si>
  <si>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</si>
  <si>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</si>
  <si>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</si>
  <si>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</si>
  <si>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</si>
  <si>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</si>
  <si>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</si>
  <si>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</si>
  <si>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</si>
  <si>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</si>
  <si>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</si>
  <si>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</si>
  <si>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</si>
  <si>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</si>
  <si>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</si>
  <si>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</si>
  <si>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</si>
  <si>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</si>
  <si>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</si>
  <si>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</si>
  <si>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</si>
  <si>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</si>
  <si>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</si>
  <si>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</si>
  <si>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</si>
  <si>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</si>
  <si>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</si>
  <si>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</si>
  <si>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</si>
  <si>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</si>
  <si>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</si>
  <si>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</si>
  <si>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</si>
  <si>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</si>
  <si>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</si>
  <si>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</si>
  <si>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</si>
  <si>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</si>
  <si>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</si>
  <si>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</si>
  <si>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</si>
  <si>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</si>
  <si>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</si>
  <si>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</si>
  <si>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</si>
  <si>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</si>
  <si>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</si>
  <si>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</si>
  <si>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</si>
  <si>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</si>
  <si>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</si>
  <si>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</si>
  <si>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</si>
  <si>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</si>
  <si>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</si>
  <si>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</si>
  <si>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</si>
  <si>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</si>
  <si>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</si>
  <si>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</si>
  <si>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</si>
  <si>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</si>
  <si>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</si>
  <si>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</si>
  <si>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</si>
  <si>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</si>
  <si>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</si>
  <si>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</si>
  <si>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</si>
  <si>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</si>
  <si>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</si>
  <si>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</si>
  <si>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</si>
  <si>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</si>
  <si>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</si>
  <si>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</si>
  <si>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</si>
  <si>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</si>
  <si>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</si>
  <si>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</si>
  <si>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</si>
  <si>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</si>
  <si>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</si>
  <si>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</si>
  <si>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</si>
  <si>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</si>
  <si>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</si>
  <si>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</si>
  <si>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</si>
  <si>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</si>
  <si>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</si>
  <si>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</si>
  <si>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</si>
  <si>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</si>
  <si>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</si>
  <si>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</si>
  <si>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</si>
  <si>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</si>
  <si>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</si>
  <si>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</si>
  <si>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</si>
  <si>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</si>
  <si>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</si>
  <si>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</si>
  <si>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</si>
  <si>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</si>
  <si>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</si>
  <si>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</si>
  <si>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</si>
  <si>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</si>
  <si>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</si>
  <si>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</si>
  <si>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</si>
  <si>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</si>
  <si>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</si>
  <si>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</si>
  <si>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</si>
  <si>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</si>
  <si>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</si>
  <si>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</si>
  <si>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</si>
  <si>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</si>
  <si>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</si>
  <si>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</si>
  <si>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</si>
  <si>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</si>
  <si>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</si>
  <si>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</si>
  <si>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</si>
  <si>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</si>
  <si>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</si>
  <si>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</si>
  <si>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</si>
  <si>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</si>
  <si>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</si>
  <si>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</si>
  <si>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</si>
  <si>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</si>
  <si>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</si>
  <si>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</si>
  <si>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</si>
  <si>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</si>
  <si>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</si>
  <si>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</si>
  <si>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</si>
  <si>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</si>
  <si>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</si>
  <si>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</si>
  <si>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</si>
  <si>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</si>
  <si>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</si>
  <si>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</si>
  <si>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</si>
  <si>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</si>
  <si>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</si>
  <si>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</si>
  <si>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</si>
  <si>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</si>
  <si>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</si>
  <si>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</si>
  <si>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</si>
  <si>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</si>
  <si>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</si>
  <si>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</si>
  <si>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</si>
  <si>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</si>
  <si>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</si>
  <si>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</si>
  <si>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</si>
  <si>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</si>
  <si>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</si>
  <si>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</si>
  <si>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</si>
  <si>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</si>
  <si>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</si>
  <si>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</si>
  <si>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</si>
  <si>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</si>
  <si>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</si>
  <si>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</si>
  <si>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</si>
  <si>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</si>
  <si>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</si>
  <si>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</si>
  <si>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</si>
  <si>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</si>
  <si>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</si>
  <si>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</si>
  <si>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</si>
  <si>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</si>
  <si>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</si>
  <si>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</si>
  <si>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</si>
  <si>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</si>
  <si>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</si>
  <si>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</si>
  <si>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</si>
  <si>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</si>
  <si>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</si>
  <si>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</si>
  <si>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</si>
  <si>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</si>
  <si>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</si>
  <si>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</si>
  <si>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</si>
  <si>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</si>
  <si>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</si>
  <si>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</si>
  <si>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</si>
  <si>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</si>
  <si>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</si>
  <si>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</si>
  <si>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</si>
  <si>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</si>
  <si>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</si>
  <si>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</si>
  <si>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</si>
  <si>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</si>
  <si>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</si>
  <si>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</si>
  <si>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</si>
  <si>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</si>
  <si>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</si>
  <si>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</si>
  <si>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</si>
  <si>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</si>
  <si>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</si>
  <si>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</si>
  <si>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</si>
  <si>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</si>
  <si>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</si>
  <si>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</si>
  <si>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</si>
  <si>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</si>
  <si>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</si>
  <si>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</si>
  <si>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</si>
  <si>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</si>
  <si>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</si>
  <si>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</si>
  <si>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</si>
  <si>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</si>
  <si>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</si>
  <si>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</si>
  <si>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</si>
  <si>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</si>
  <si>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</si>
  <si>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</si>
  <si>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</si>
  <si>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</si>
  <si>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</si>
  <si>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</si>
  <si>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</si>
  <si>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</si>
  <si>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</si>
  <si>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</si>
  <si>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</si>
  <si>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</si>
  <si>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</si>
  <si>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</si>
  <si>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</si>
  <si>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</si>
  <si>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</si>
  <si>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</si>
  <si>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</si>
  <si>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</si>
  <si>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</si>
  <si>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</si>
  <si>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</si>
  <si>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</si>
  <si>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</si>
  <si>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</si>
  <si>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</si>
  <si>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</si>
  <si>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</si>
  <si>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</si>
  <si>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</si>
  <si>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</si>
  <si>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</si>
  <si>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</si>
  <si>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</si>
  <si>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</si>
  <si>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</si>
  <si>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</si>
  <si>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</si>
  <si>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</si>
  <si>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</si>
  <si>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</si>
  <si>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</si>
  <si>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</si>
  <si>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</si>
  <si>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</si>
  <si>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</si>
  <si>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</si>
  <si>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</si>
  <si>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</si>
  <si>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</si>
  <si>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</si>
  <si>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</si>
  <si>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</si>
  <si>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</si>
  <si>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</si>
  <si>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</si>
  <si>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</si>
  <si>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</si>
  <si>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</si>
  <si>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</si>
  <si>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</si>
  <si>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</si>
  <si>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</si>
  <si>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</si>
  <si>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</si>
  <si>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</si>
  <si>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</si>
  <si>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</si>
  <si>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</si>
  <si>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</si>
  <si>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</si>
  <si>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</si>
  <si>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</si>
  <si>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</si>
  <si>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</si>
  <si>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</si>
  <si>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</si>
  <si>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</si>
  <si>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</si>
  <si>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</si>
  <si>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</si>
  <si>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</si>
  <si>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</si>
  <si>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</si>
  <si>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</si>
  <si>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</si>
  <si>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</si>
  <si>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</si>
  <si>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</si>
  <si>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</si>
  <si>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</si>
  <si>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</si>
  <si>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</si>
  <si>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</si>
  <si>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</si>
  <si>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</si>
  <si>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</si>
  <si>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</si>
  <si>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</si>
  <si>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</si>
  <si>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</si>
  <si>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</si>
  <si>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</si>
  <si>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</si>
  <si>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</si>
  <si>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</si>
  <si>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</si>
  <si>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</si>
  <si>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</si>
  <si>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</si>
  <si>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</si>
  <si>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</si>
  <si>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</si>
  <si>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</si>
  <si>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</si>
  <si>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</si>
  <si>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</si>
  <si>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</si>
  <si>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</si>
  <si>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</si>
  <si>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</si>
  <si>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</si>
  <si>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</si>
  <si>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</si>
  <si>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</si>
  <si>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</si>
  <si>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</si>
  <si>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</si>
  <si>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</si>
  <si>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</si>
  <si>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</si>
  <si>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</si>
  <si>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</si>
  <si>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</si>
  <si>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</si>
  <si>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</si>
  <si>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</si>
  <si>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</si>
  <si>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</si>
  <si>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</si>
  <si>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</si>
  <si>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</si>
  <si>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</si>
  <si>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</si>
  <si>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</si>
  <si>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</si>
  <si>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</si>
  <si>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</si>
  <si>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</si>
  <si>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</si>
  <si>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</si>
  <si>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</si>
  <si>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</si>
  <si>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</si>
  <si>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</si>
  <si>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</si>
  <si>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</si>
  <si>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</si>
  <si>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</si>
  <si>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</si>
  <si>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</si>
  <si>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</si>
  <si>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</si>
  <si>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</si>
  <si>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</si>
  <si>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</si>
  <si>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</si>
  <si>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</si>
  <si>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</si>
  <si>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</si>
  <si>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</si>
  <si>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</si>
  <si>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</si>
  <si>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</si>
  <si>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</si>
  <si>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</si>
  <si>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</si>
  <si>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</si>
  <si>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</si>
  <si>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</si>
  <si>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</si>
  <si>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</si>
  <si>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</si>
  <si>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</si>
  <si>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</si>
  <si>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</si>
  <si>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</si>
  <si>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</si>
  <si>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</si>
  <si>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</si>
  <si>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</si>
  <si>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</si>
  <si>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</si>
  <si>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</si>
  <si>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</si>
  <si>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</si>
  <si>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</si>
  <si>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</si>
  <si>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</si>
  <si>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</si>
  <si>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</si>
  <si>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</si>
  <si>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</si>
  <si>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</si>
  <si>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</si>
  <si>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</si>
  <si>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</si>
  <si>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</si>
  <si>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</si>
  <si>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</si>
  <si>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</si>
  <si>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</si>
  <si>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</si>
  <si>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</si>
  <si>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</si>
  <si>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</si>
  <si>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</si>
  <si>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</si>
  <si>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</si>
  <si>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</si>
  <si>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</si>
  <si>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</si>
  <si>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</si>
  <si>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</si>
  <si>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</si>
  <si>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</si>
  <si>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</si>
  <si>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</si>
  <si>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</si>
  <si>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</si>
  <si>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</si>
  <si>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</si>
  <si>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</si>
  <si>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</si>
  <si>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</si>
  <si>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</si>
  <si>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</si>
  <si>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</si>
  <si>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</si>
  <si>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</si>
  <si>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</si>
  <si>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</si>
  <si>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</si>
  <si>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</si>
  <si>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</si>
  <si>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</si>
  <si>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</si>
  <si>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</si>
  <si>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</si>
  <si>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</si>
  <si>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</si>
  <si>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</si>
  <si>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</si>
  <si>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</si>
  <si>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</si>
  <si>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</si>
  <si>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</si>
  <si>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</si>
  <si>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</si>
  <si>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</si>
  <si>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</si>
  <si>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</si>
  <si>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</si>
  <si>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</si>
  <si>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</si>
  <si>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</si>
  <si>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</si>
  <si>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</si>
  <si>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</si>
  <si>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</si>
  <si>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</si>
  <si>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</si>
  <si>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</si>
  <si>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</si>
  <si>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</si>
  <si>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</si>
  <si>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</si>
  <si>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</si>
  <si>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</si>
  <si>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</si>
  <si>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</si>
  <si>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</si>
  <si>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</si>
  <si>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</si>
  <si>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</si>
  <si>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</si>
  <si>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</si>
  <si>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</si>
  <si>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</si>
  <si>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</si>
  <si>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</si>
  <si>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</si>
  <si>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</si>
  <si>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</si>
  <si>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</si>
  <si>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</si>
  <si>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</si>
  <si>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</si>
  <si>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</si>
  <si>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</si>
  <si>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</si>
  <si>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</si>
  <si>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</si>
  <si>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</si>
  <si>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</si>
  <si>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</si>
  <si>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</si>
  <si>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</si>
  <si>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</si>
  <si>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</si>
  <si>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</si>
  <si>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</si>
  <si>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</si>
  <si>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</si>
  <si>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</si>
  <si>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</si>
  <si>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</si>
  <si>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</si>
  <si>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</si>
  <si>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</si>
  <si>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</si>
  <si>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</si>
  <si>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</si>
  <si>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</si>
  <si>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</si>
  <si>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</si>
  <si>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</si>
  <si>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</si>
  <si>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</si>
  <si>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</si>
  <si>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</si>
  <si>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</si>
  <si>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</si>
  <si>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</si>
  <si>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</si>
  <si>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</si>
  <si>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</si>
  <si>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</si>
  <si>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</si>
  <si>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</si>
  <si>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</si>
  <si>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</si>
  <si>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</si>
  <si>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</si>
  <si>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</si>
  <si>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</si>
  <si>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</si>
  <si>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</si>
  <si>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</si>
  <si>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</si>
  <si>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</si>
  <si>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</si>
  <si>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</si>
  <si>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</si>
  <si>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</si>
  <si>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</si>
  <si>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</si>
  <si>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</si>
  <si>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</si>
  <si>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</si>
  <si>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</si>
  <si>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</si>
  <si>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</si>
  <si>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</si>
  <si>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</si>
  <si>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</si>
  <si>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</si>
  <si>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</si>
  <si>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</si>
  <si>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</si>
  <si>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</si>
  <si>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</si>
  <si>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</si>
  <si>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</si>
  <si>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</si>
  <si>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</si>
  <si>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</si>
  <si>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</si>
  <si>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</si>
  <si>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</si>
  <si>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</si>
  <si>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</si>
  <si>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</si>
  <si>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</si>
  <si>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</si>
  <si>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</si>
  <si>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</si>
  <si>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</si>
  <si>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</si>
  <si>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</si>
  <si>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</si>
  <si>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</si>
  <si>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</si>
  <si>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</si>
  <si>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</si>
  <si>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</si>
  <si>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</si>
  <si>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</si>
  <si>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</si>
  <si>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</si>
  <si>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</si>
  <si>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</si>
  <si>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</si>
  <si>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</si>
  <si>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</si>
  <si>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</si>
  <si>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</si>
  <si>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</si>
  <si>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</si>
  <si>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</si>
  <si>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</si>
  <si>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</si>
  <si>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</si>
  <si>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</si>
  <si>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</si>
  <si>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</si>
  <si>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</si>
  <si>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</si>
  <si>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</si>
  <si>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</si>
  <si>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</si>
  <si>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</si>
  <si>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</si>
  <si>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</si>
  <si>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</si>
  <si>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</si>
  <si>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</si>
  <si>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</si>
  <si>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</si>
  <si>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</si>
  <si>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</si>
  <si>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</si>
  <si>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</si>
  <si>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</si>
  <si>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</si>
  <si>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</si>
  <si>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</si>
  <si>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</si>
  <si>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</si>
  <si>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</si>
  <si>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</si>
  <si>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</si>
  <si>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</si>
  <si>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</si>
  <si>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</si>
  <si>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</si>
  <si>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</si>
  <si>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</si>
  <si>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</si>
  <si>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</si>
  <si>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</si>
  <si>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</si>
  <si>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</si>
  <si>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</si>
  <si>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</si>
  <si>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</si>
  <si>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</si>
  <si>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</si>
  <si>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</si>
  <si>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</si>
  <si>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</si>
  <si>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</si>
  <si>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</si>
  <si>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</si>
  <si>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</si>
  <si>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</si>
  <si>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</si>
  <si>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</si>
  <si>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</si>
  <si>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</si>
  <si>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</si>
  <si>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</si>
  <si>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</si>
  <si>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</si>
  <si>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</si>
  <si>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</si>
  <si>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</si>
  <si>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</si>
  <si>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</si>
  <si>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</si>
  <si>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</si>
  <si>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</si>
  <si>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</si>
  <si>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</si>
  <si>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</si>
  <si>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</si>
  <si>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</si>
  <si>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</si>
  <si>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</si>
  <si>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</si>
  <si>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</si>
  <si>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</si>
  <si>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</si>
  <si>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</si>
  <si>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</si>
  <si>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</si>
  <si>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</si>
  <si>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</si>
  <si>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</si>
  <si>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</si>
  <si>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</si>
  <si>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</si>
  <si>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</si>
  <si>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</si>
  <si>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</si>
  <si>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</si>
  <si>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</si>
  <si>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</si>
  <si>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</si>
  <si>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</si>
  <si>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</si>
  <si>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</si>
  <si>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</si>
  <si>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</si>
  <si>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</si>
  <si>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</si>
  <si>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</si>
  <si>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</si>
  <si>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</si>
  <si>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</si>
  <si>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</si>
  <si>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</si>
  <si>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</si>
  <si>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</si>
  <si>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</si>
  <si>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</si>
  <si>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</si>
  <si>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</si>
  <si>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</si>
  <si>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</si>
  <si>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</si>
  <si>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</si>
  <si>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</si>
  <si>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</si>
  <si>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</si>
  <si>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</si>
  <si>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</si>
  <si>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</si>
  <si>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</si>
  <si>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</si>
  <si>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</si>
  <si>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</si>
  <si>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</si>
  <si>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</si>
  <si>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</si>
  <si>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</si>
  <si>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</si>
  <si>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</si>
  <si>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</si>
  <si>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</si>
  <si>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</si>
  <si>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</si>
  <si>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</si>
  <si>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</si>
  <si>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</si>
  <si>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</si>
  <si>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</si>
  <si>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</si>
  <si>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</si>
  <si>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</si>
  <si>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</si>
  <si>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</si>
  <si>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</si>
  <si>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</si>
  <si>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</si>
  <si>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</si>
  <si>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</si>
  <si>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</si>
  <si>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</si>
  <si>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</si>
  <si>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</si>
  <si>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</si>
  <si>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</si>
  <si>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</si>
  <si>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</si>
  <si>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</si>
  <si>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</si>
  <si>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</si>
  <si>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</si>
  <si>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</si>
  <si>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</si>
  <si>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</si>
  <si>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</si>
  <si>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</si>
  <si>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</si>
  <si>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</si>
  <si>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</si>
  <si>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</si>
  <si>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</si>
  <si>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</si>
  <si>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</si>
  <si>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</si>
  <si>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</si>
  <si>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</si>
  <si>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</si>
  <si>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</si>
  <si>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</si>
  <si>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</si>
  <si>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</si>
  <si>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</si>
  <si>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</si>
  <si>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</si>
  <si>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</si>
  <si>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</si>
  <si>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</si>
  <si>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</si>
  <si>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</si>
  <si>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</si>
  <si>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</si>
  <si>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</si>
  <si>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</si>
  <si>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</si>
  <si>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</si>
  <si>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</si>
  <si>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</si>
  <si>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</si>
  <si>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</si>
  <si>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</si>
  <si>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</si>
  <si>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</si>
  <si>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</si>
  <si>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</si>
  <si>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</si>
  <si>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</si>
  <si>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</si>
  <si>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</si>
  <si>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</si>
  <si>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</si>
  <si>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</si>
  <si>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</si>
  <si>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</si>
  <si>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</si>
  <si>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</si>
  <si>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</si>
  <si>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</si>
  <si>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</si>
  <si>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</si>
  <si>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</si>
  <si>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</si>
  <si>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</si>
  <si>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</si>
  <si>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</si>
  <si>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</si>
  <si>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</si>
  <si>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</si>
  <si>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</si>
  <si>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</si>
  <si>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</si>
  <si>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</si>
  <si>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</si>
  <si>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</si>
  <si>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</si>
  <si>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</si>
  <si>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</si>
  <si>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</si>
  <si>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</si>
  <si>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</si>
  <si>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</si>
  <si>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</si>
  <si>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</si>
  <si>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</si>
  <si>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</si>
  <si>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</si>
  <si>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</si>
  <si>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</si>
  <si>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</si>
  <si>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</si>
  <si>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</si>
  <si>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</si>
  <si>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</si>
  <si>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</si>
  <si>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</si>
  <si>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</si>
  <si>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</si>
  <si>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</si>
  <si>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</si>
  <si>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</si>
  <si>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</si>
  <si>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</si>
  <si>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</si>
  <si>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</si>
  <si>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</si>
  <si>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</si>
  <si>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</si>
  <si>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</si>
  <si>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</si>
  <si>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</si>
  <si>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</si>
  <si>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</si>
  <si>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</si>
  <si>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</si>
  <si>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</si>
  <si>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</si>
  <si>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</si>
  <si>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</si>
  <si>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</si>
  <si>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</si>
  <si>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</si>
  <si>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</si>
  <si>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</si>
  <si>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</si>
  <si>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</si>
  <si>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</si>
  <si>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</si>
  <si>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</si>
  <si>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</si>
  <si>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</si>
  <si>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</si>
  <si>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</si>
  <si>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</si>
  <si>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</si>
  <si>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</si>
  <si>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</si>
  <si>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</si>
  <si>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</si>
  <si>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</si>
  <si>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</si>
  <si>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</si>
  <si>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</si>
  <si>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</si>
  <si>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</si>
  <si>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</si>
  <si>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</si>
  <si>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</si>
  <si>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</si>
  <si>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</si>
  <si>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</si>
  <si>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</si>
  <si>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</si>
  <si>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</si>
  <si>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</si>
  <si>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</si>
  <si>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</si>
  <si>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</si>
  <si>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</si>
  <si>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</si>
  <si>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</si>
  <si>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</si>
  <si>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</si>
  <si>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</si>
  <si>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</si>
  <si>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</si>
  <si>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</si>
  <si>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</si>
  <si>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</si>
  <si>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</si>
  <si>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</si>
  <si>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</si>
  <si>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</si>
  <si>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</si>
  <si>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</si>
  <si>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</si>
  <si>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</si>
  <si>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</si>
  <si>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</si>
  <si>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</si>
  <si>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</si>
  <si>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</si>
  <si>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</si>
  <si>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</si>
  <si>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</si>
  <si>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</si>
  <si>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</si>
  <si>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</si>
  <si>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</si>
  <si>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</si>
  <si>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</si>
  <si>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</si>
  <si>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</si>
  <si>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</si>
  <si>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</si>
  <si>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</si>
  <si>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</si>
  <si>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</si>
  <si>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</si>
  <si>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</si>
  <si>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</si>
  <si>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</si>
  <si>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</si>
  <si>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</si>
  <si>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</si>
  <si>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</si>
  <si>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</si>
  <si>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</si>
  <si>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</si>
  <si>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</si>
  <si>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</si>
  <si>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</si>
  <si>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</si>
  <si>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</si>
  <si>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</si>
  <si>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</si>
  <si>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</si>
  <si>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</si>
  <si>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</si>
  <si>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</si>
  <si>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</si>
  <si>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</si>
  <si>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</si>
  <si>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</si>
  <si>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</si>
  <si>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</si>
  <si>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</si>
  <si>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</si>
  <si>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</si>
  <si>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</si>
  <si>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</si>
  <si>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</si>
  <si>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</si>
  <si>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</si>
  <si>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</si>
  <si>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</si>
  <si>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</si>
  <si>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</si>
  <si>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</si>
  <si>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</si>
  <si>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</si>
  <si>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</si>
  <si>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</si>
  <si>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</si>
  <si>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</si>
  <si>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</si>
  <si>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</si>
  <si>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</si>
  <si>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</si>
  <si>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</si>
  <si>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</si>
  <si>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</si>
  <si>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</si>
  <si>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</si>
  <si>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</si>
  <si>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</si>
  <si>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</si>
  <si>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</si>
  <si>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</si>
  <si>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</si>
  <si>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</si>
  <si>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</si>
  <si>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</si>
  <si>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</si>
  <si>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</si>
  <si>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</si>
  <si>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</si>
  <si>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</si>
  <si>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</si>
  <si>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</si>
  <si>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</si>
  <si>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</si>
  <si>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</si>
  <si>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</si>
  <si>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</si>
  <si>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</si>
  <si>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</si>
  <si>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</si>
  <si>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</si>
  <si>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</si>
  <si>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</si>
  <si>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</si>
  <si>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</si>
  <si>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</si>
  <si>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</si>
  <si>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</si>
  <si>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</si>
  <si>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</si>
  <si>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</si>
  <si>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</si>
  <si>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</si>
  <si>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</si>
  <si>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</si>
  <si>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</si>
  <si>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</si>
  <si>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</si>
  <si>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</si>
  <si>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</si>
  <si>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</si>
  <si>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</si>
  <si>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</si>
  <si>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</si>
  <si>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</si>
  <si>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</si>
  <si>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</si>
  <si>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</si>
  <si>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</si>
  <si>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</si>
  <si>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</si>
  <si>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</si>
  <si>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</si>
  <si>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</si>
  <si>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</si>
  <si>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</si>
  <si>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</si>
  <si>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</si>
  <si>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</si>
  <si>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</si>
  <si>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</si>
  <si>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</si>
  <si>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</si>
  <si>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</si>
  <si>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</si>
  <si>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</si>
  <si>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</si>
  <si>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</si>
  <si>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</si>
  <si>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</si>
  <si>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</si>
  <si>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</si>
  <si>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</si>
  <si>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</si>
  <si>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</si>
  <si>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</si>
  <si>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</si>
  <si>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</si>
  <si>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</si>
  <si>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</si>
  <si>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</si>
  <si>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</si>
  <si>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</si>
  <si>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</si>
  <si>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</si>
  <si>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</si>
  <si>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</si>
  <si>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</si>
  <si>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</si>
  <si>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</si>
  <si>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</si>
  <si>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</si>
  <si>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</si>
  <si>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</si>
  <si>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</si>
  <si>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</si>
  <si>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</si>
  <si>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</si>
  <si>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</si>
  <si>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</si>
  <si>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</si>
  <si>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</si>
  <si>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</si>
  <si>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</si>
  <si>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</si>
  <si>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</si>
  <si>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</si>
  <si>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</si>
  <si>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</si>
  <si>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</si>
  <si>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</si>
  <si>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</si>
  <si>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</si>
  <si>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</si>
  <si>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</si>
  <si>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</si>
  <si>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</si>
  <si>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</si>
  <si>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</si>
  <si>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</si>
  <si>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</si>
  <si>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</si>
  <si>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</si>
  <si>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</si>
  <si>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</si>
  <si>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</si>
  <si>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</si>
  <si>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</si>
  <si>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</si>
  <si>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</si>
  <si>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</si>
  <si>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</si>
  <si>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</si>
  <si>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</si>
  <si>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</si>
  <si>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</si>
  <si>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</si>
  <si>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</si>
  <si>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</si>
  <si>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</si>
  <si>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</si>
  <si>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</si>
  <si>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</si>
  <si>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</si>
  <si>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</si>
  <si>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</si>
  <si>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</si>
  <si>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</si>
  <si>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</si>
  <si>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</si>
  <si>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</si>
  <si>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</si>
  <si>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</si>
  <si>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</si>
  <si>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</si>
  <si>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</si>
  <si>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</si>
  <si>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</si>
  <si>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</si>
  <si>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</si>
  <si>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</si>
  <si>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</si>
  <si>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</si>
  <si>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</si>
  <si>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</si>
  <si>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</si>
  <si>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</si>
  <si>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</si>
  <si>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</si>
  <si>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</si>
  <si>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</si>
  <si>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</si>
  <si>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</si>
  <si>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</si>
  <si>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</si>
  <si>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</si>
  <si>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</si>
  <si>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</si>
  <si>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</si>
  <si>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</si>
  <si>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</si>
  <si>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</si>
  <si>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</si>
  <si>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</si>
  <si>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</si>
  <si>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</si>
  <si>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</si>
  <si>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</si>
  <si>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</si>
  <si>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</si>
  <si>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</si>
  <si>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</si>
  <si>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</si>
  <si>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</si>
  <si>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</si>
  <si>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</si>
  <si>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</si>
  <si>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</si>
  <si>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</si>
  <si>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</si>
  <si>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</si>
  <si>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</si>
  <si>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</si>
  <si>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</si>
  <si>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</si>
  <si>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</si>
  <si>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</si>
  <si>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</si>
  <si>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</si>
  <si>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</si>
  <si>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</si>
  <si>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</si>
  <si>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</si>
  <si>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</si>
  <si>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</si>
  <si>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</si>
  <si>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</si>
  <si>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</si>
  <si>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</si>
  <si>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</si>
  <si>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</si>
  <si>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</si>
  <si>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</si>
  <si>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</si>
  <si>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</si>
  <si>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</si>
  <si>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</si>
  <si>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</si>
  <si>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</si>
  <si>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</si>
  <si>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</si>
  <si>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</si>
  <si>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</si>
  <si>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</si>
  <si>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</si>
  <si>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</si>
  <si>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</si>
  <si>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</si>
  <si>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</si>
  <si>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</si>
  <si>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</si>
  <si>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</si>
  <si>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</si>
  <si>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</si>
  <si>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</si>
  <si>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</si>
  <si>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</si>
  <si>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</si>
  <si>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</si>
  <si>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</si>
  <si>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</si>
  <si>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</si>
  <si>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</si>
  <si>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</si>
  <si>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</si>
  <si>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</si>
  <si>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</si>
  <si>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</si>
  <si>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</si>
  <si>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</si>
  <si>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</si>
  <si>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</si>
  <si>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</si>
  <si>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</si>
  <si>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</si>
  <si>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</si>
  <si>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</si>
  <si>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</si>
  <si>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</si>
  <si>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</si>
  <si>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</si>
  <si>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</si>
  <si>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</si>
  <si>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</si>
  <si>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</si>
  <si>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</si>
  <si>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</si>
  <si>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</si>
  <si>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</si>
  <si>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</si>
  <si>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</si>
  <si>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</si>
  <si>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</si>
  <si>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</si>
  <si>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</si>
  <si>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</si>
  <si>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</si>
  <si>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</si>
  <si>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</si>
  <si>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</si>
  <si>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</si>
  <si>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</si>
  <si>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</si>
  <si>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</si>
  <si>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</si>
  <si>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</si>
  <si>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</si>
  <si>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</si>
  <si>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</si>
  <si>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</si>
  <si>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</si>
  <si>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</si>
  <si>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</si>
  <si>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</si>
  <si>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</si>
  <si>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</si>
  <si>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</si>
  <si>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</si>
  <si>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</si>
  <si>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</si>
  <si>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</si>
  <si>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</si>
  <si>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</si>
  <si>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</si>
  <si>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</si>
  <si>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</si>
  <si>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</si>
  <si>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</si>
  <si>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</si>
  <si>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</si>
  <si>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</si>
  <si>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</si>
  <si>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</si>
  <si>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</si>
  <si>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</si>
  <si>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</si>
  <si>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</si>
  <si>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</si>
  <si>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</si>
  <si>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</si>
  <si>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</si>
  <si>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</si>
  <si>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</si>
  <si>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</si>
  <si>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</si>
  <si>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</si>
  <si>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</si>
  <si>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</si>
  <si>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</si>
  <si>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</si>
  <si>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</si>
  <si>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</si>
  <si>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</si>
  <si>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</si>
  <si>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</si>
  <si>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</si>
  <si>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</si>
  <si>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</si>
  <si>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</si>
  <si>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</si>
  <si>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</si>
  <si>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</si>
  <si>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</si>
  <si>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</si>
  <si>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</si>
  <si>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</si>
  <si>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</si>
  <si>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</si>
  <si>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</si>
  <si>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</si>
  <si>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</si>
  <si>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</si>
  <si>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</si>
  <si>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</si>
  <si>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</si>
  <si>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</si>
  <si>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</si>
  <si>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</si>
  <si>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</si>
  <si>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</si>
  <si>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</si>
  <si>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</si>
  <si>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</si>
  <si>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</si>
  <si>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</si>
  <si>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</si>
  <si>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</si>
  <si>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</si>
  <si>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</si>
  <si>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</si>
  <si>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</si>
  <si>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</si>
  <si>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</si>
  <si>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</si>
  <si>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</si>
  <si>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</si>
  <si>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</si>
  <si>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</si>
  <si>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</si>
  <si>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</si>
  <si>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</si>
  <si>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</si>
  <si>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</si>
  <si>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</si>
  <si>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</si>
  <si>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</si>
  <si>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</si>
  <si>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</si>
  <si>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</si>
  <si>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</si>
  <si>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</si>
  <si>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</si>
  <si>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</si>
  <si>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</si>
  <si>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</si>
  <si>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</si>
  <si>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</si>
  <si>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</si>
  <si>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</si>
  <si>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</si>
  <si>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</si>
  <si>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</si>
  <si>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</si>
  <si>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</si>
  <si>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</si>
  <si>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</si>
  <si>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</si>
  <si>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</si>
  <si>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</si>
  <si>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</si>
  <si>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</si>
  <si>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</si>
  <si>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</si>
  <si>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</si>
  <si>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</si>
  <si>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</si>
  <si>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</si>
  <si>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</si>
  <si>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</si>
  <si>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</si>
  <si>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</si>
  <si>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</si>
  <si>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</si>
  <si>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</si>
  <si>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</si>
  <si>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</si>
  <si>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</si>
  <si>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</si>
  <si>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</si>
  <si>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</si>
  <si>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</si>
  <si>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</si>
  <si>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</si>
  <si>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</si>
  <si>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</si>
  <si>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</si>
  <si>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</si>
  <si>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</si>
  <si>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</si>
  <si>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</si>
  <si>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</si>
  <si>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</si>
  <si>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</si>
  <si>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</si>
  <si>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</si>
  <si>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</si>
  <si>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</si>
  <si>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</si>
  <si>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</si>
  <si>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</si>
  <si>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</si>
  <si>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</si>
  <si>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</si>
  <si>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</si>
  <si>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</si>
  <si>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</si>
  <si>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</si>
  <si>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</si>
  <si>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</si>
  <si>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</si>
  <si>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</si>
  <si>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</si>
  <si>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</si>
  <si>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</si>
  <si>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</si>
  <si>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</si>
  <si>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</si>
  <si>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</si>
  <si>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</si>
  <si>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</si>
  <si>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</si>
  <si>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</si>
  <si>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</si>
  <si>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</si>
  <si>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</si>
  <si>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</si>
  <si>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</si>
  <si>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</si>
  <si>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</si>
  <si>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</si>
  <si>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</si>
  <si>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</si>
  <si>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</si>
  <si>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</si>
  <si>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</si>
  <si>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</si>
  <si>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</si>
  <si>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</si>
  <si>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</si>
  <si>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</si>
  <si>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</si>
  <si>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</si>
  <si>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</si>
  <si>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</si>
  <si>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</si>
  <si>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</si>
  <si>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</si>
  <si>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</si>
  <si>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</si>
  <si>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</si>
  <si>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</si>
  <si>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</si>
  <si>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</si>
  <si>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</si>
  <si>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</si>
  <si>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</si>
  <si>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</si>
  <si>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</si>
  <si>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</si>
  <si>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</si>
  <si>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</si>
  <si>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</si>
  <si>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</si>
  <si>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</si>
  <si>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</si>
  <si>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</si>
  <si>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</si>
  <si>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</si>
  <si>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</si>
  <si>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</si>
  <si>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</si>
  <si>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</si>
  <si>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</si>
  <si>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</si>
  <si>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</si>
  <si>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</si>
  <si>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</si>
  <si>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</si>
  <si>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</si>
  <si>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</si>
  <si>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</si>
  <si>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</si>
  <si>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</si>
  <si>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</si>
  <si>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</si>
  <si>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</si>
  <si>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</si>
  <si>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</si>
  <si>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</si>
  <si>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</si>
  <si>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</si>
  <si>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</si>
  <si>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</si>
  <si>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</si>
  <si>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</si>
  <si>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</si>
  <si>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</si>
  <si>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</si>
  <si>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</si>
  <si>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</si>
  <si>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</si>
  <si>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</si>
  <si>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</si>
  <si>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</si>
  <si>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</si>
  <si>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</si>
  <si>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</si>
  <si>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</si>
  <si>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</si>
  <si>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</si>
  <si>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</si>
  <si>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</si>
  <si>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</si>
  <si>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</si>
  <si>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</si>
  <si>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</si>
  <si>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</si>
  <si>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</si>
  <si>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</si>
  <si>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</si>
  <si>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</si>
  <si>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</si>
  <si>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</si>
  <si>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</si>
  <si>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</si>
  <si>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</si>
  <si>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</si>
  <si>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</si>
  <si>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</si>
  <si>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</si>
  <si>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</si>
  <si>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</si>
  <si>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</si>
  <si>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</si>
  <si>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</si>
  <si>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</si>
  <si>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</si>
  <si>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</si>
  <si>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</si>
  <si>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</si>
  <si>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</si>
  <si>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</si>
  <si>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</si>
  <si>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</si>
  <si>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</si>
  <si>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</si>
  <si>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</si>
  <si>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</si>
  <si>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</si>
  <si>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</si>
  <si>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</si>
  <si>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</si>
  <si>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</si>
  <si>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</si>
  <si>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</si>
  <si>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</si>
  <si>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</si>
  <si>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</si>
  <si>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</si>
  <si>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</si>
  <si>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</si>
  <si>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</si>
  <si>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</si>
  <si>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</si>
  <si>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</si>
  <si>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</si>
  <si>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</si>
  <si>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</si>
  <si>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</si>
  <si>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</si>
  <si>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</si>
  <si>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</si>
  <si>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</si>
  <si>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</si>
  <si>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</si>
  <si>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</si>
  <si>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</si>
  <si>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</si>
  <si>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</si>
  <si>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</si>
  <si>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</si>
  <si>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</si>
  <si>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</si>
  <si>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</si>
  <si>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</si>
  <si>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</si>
  <si>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</si>
  <si>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</si>
  <si>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</si>
  <si>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</si>
  <si>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</si>
  <si>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</si>
  <si>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</si>
  <si>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</si>
  <si>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</si>
  <si>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</si>
  <si>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</si>
  <si>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</si>
  <si>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</si>
  <si>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</si>
  <si>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</si>
  <si>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</si>
  <si>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</si>
  <si>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</si>
  <si>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</si>
  <si>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</si>
  <si>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</si>
  <si>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</si>
  <si>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</si>
  <si>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</si>
  <si>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</si>
  <si>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</si>
  <si>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</si>
  <si>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</si>
  <si>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</si>
  <si>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</si>
  <si>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</si>
  <si>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</si>
  <si>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</si>
  <si>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</si>
  <si>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</si>
  <si>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</si>
  <si>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</si>
  <si>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</si>
  <si>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</si>
  <si>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</si>
  <si>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</si>
  <si>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</si>
  <si>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</si>
  <si>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</si>
  <si>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</si>
  <si>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</si>
  <si>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</si>
  <si>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</si>
  <si>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</si>
  <si>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</si>
  <si>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</si>
  <si>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</si>
  <si>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</si>
  <si>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</si>
  <si>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</si>
  <si>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</si>
  <si>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</si>
  <si>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</si>
  <si>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</si>
  <si>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</si>
  <si>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</si>
  <si>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</si>
  <si>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</si>
  <si>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</si>
  <si>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</si>
  <si>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</si>
  <si>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</si>
  <si>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</si>
  <si>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</si>
  <si>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</si>
  <si>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</si>
  <si>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</si>
  <si>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</si>
  <si>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</si>
  <si>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</si>
  <si>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</si>
  <si>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</si>
  <si>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</si>
  <si>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</si>
  <si>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</si>
  <si>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</si>
  <si>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</si>
  <si>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</si>
  <si>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</si>
  <si>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</si>
  <si>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</si>
  <si>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</si>
  <si>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</si>
  <si>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</si>
  <si>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</si>
  <si>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</si>
  <si>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</si>
  <si>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</si>
  <si>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</si>
  <si>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</si>
  <si>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</si>
  <si>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</si>
  <si>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</si>
  <si>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</si>
  <si>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</si>
  <si>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</si>
  <si>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</si>
  <si>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</si>
  <si>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</si>
  <si>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</si>
  <si>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</si>
  <si>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</si>
  <si>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</si>
  <si>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</si>
  <si>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</si>
  <si>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</si>
  <si>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</si>
  <si>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</si>
  <si>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</si>
  <si>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</si>
  <si>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</si>
  <si>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</si>
  <si>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</si>
  <si>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</si>
  <si>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</si>
  <si>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</si>
  <si>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</si>
  <si>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</si>
  <si>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</si>
  <si>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</si>
  <si>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</si>
  <si>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</si>
  <si>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</si>
  <si>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</si>
  <si>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</si>
  <si>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</si>
  <si>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</si>
  <si>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</si>
  <si>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</si>
  <si>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</si>
  <si>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</si>
  <si>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</si>
  <si>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</si>
  <si>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</si>
  <si>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</si>
  <si>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</si>
  <si>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</si>
  <si>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</si>
  <si>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</si>
  <si>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</si>
  <si>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</si>
  <si>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</si>
  <si>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</si>
  <si>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</si>
  <si>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</si>
  <si>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</si>
  <si>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</si>
  <si>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</si>
  <si>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</si>
  <si>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</si>
  <si>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</si>
  <si>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</si>
  <si>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</si>
  <si>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</si>
  <si>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</si>
  <si>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</si>
  <si>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</si>
  <si>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</si>
  <si>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</si>
  <si>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</si>
  <si>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</si>
  <si>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</si>
  <si>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</si>
  <si>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</si>
  <si>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</si>
  <si>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</si>
  <si>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</si>
  <si>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</si>
  <si>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</si>
  <si>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</si>
  <si>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</si>
  <si>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</si>
  <si>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</si>
  <si>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</si>
  <si>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</si>
  <si>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</si>
  <si>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</si>
  <si>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</si>
  <si>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</si>
  <si>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</si>
  <si>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</si>
  <si>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</si>
  <si>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</si>
  <si>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</si>
  <si>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</si>
  <si>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</si>
  <si>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</si>
  <si>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</si>
  <si>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</si>
  <si>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</si>
  <si>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</si>
  <si>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</si>
  <si>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</si>
  <si>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</si>
  <si>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</si>
  <si>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</si>
  <si>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</si>
  <si>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</si>
  <si>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</si>
  <si>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</si>
  <si>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</si>
  <si>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</si>
  <si>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</si>
  <si>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</si>
  <si>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</si>
  <si>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</si>
  <si>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</si>
  <si>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</si>
  <si>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</si>
  <si>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</si>
  <si>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</si>
  <si>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</si>
  <si>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</si>
  <si>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</si>
  <si>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</si>
  <si>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</si>
  <si>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</si>
  <si>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</si>
  <si>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</si>
  <si>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</si>
  <si>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</si>
  <si>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</si>
  <si>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</si>
  <si>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</si>
  <si>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</si>
  <si>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</si>
  <si>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</si>
  <si>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</si>
  <si>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</si>
  <si>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</si>
  <si>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</si>
  <si>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</si>
  <si>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</si>
  <si>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</si>
  <si>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</si>
  <si>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</si>
  <si>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</si>
  <si>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</si>
  <si>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</si>
  <si>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</si>
  <si>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</si>
  <si>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</si>
  <si>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</si>
  <si>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</si>
  <si>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</si>
  <si>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</si>
  <si>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</si>
  <si>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</si>
  <si>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</si>
  <si>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</si>
  <si>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</si>
  <si>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</si>
  <si>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</si>
  <si>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</si>
  <si>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</si>
  <si>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</si>
  <si>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</si>
  <si>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</si>
  <si>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</si>
  <si>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</si>
  <si>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</si>
  <si>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</si>
  <si>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</si>
  <si>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</si>
  <si>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</si>
  <si>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</si>
  <si>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</si>
  <si>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</si>
  <si>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</si>
  <si>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</si>
  <si>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</si>
  <si>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</si>
  <si>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</si>
  <si>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</si>
  <si>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</si>
  <si>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</si>
  <si>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</si>
  <si>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</si>
  <si>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</si>
  <si>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</si>
  <si>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</si>
  <si>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</si>
  <si>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</si>
  <si>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</si>
  <si>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</si>
  <si>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</si>
  <si>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</si>
  <si>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</si>
  <si>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</si>
  <si>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</si>
  <si>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</si>
  <si>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</si>
  <si>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</si>
  <si>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</si>
  <si>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</si>
  <si>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</si>
  <si>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</si>
  <si>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</si>
  <si>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</si>
  <si>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</si>
  <si>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</si>
  <si>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</si>
  <si>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</si>
  <si>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</si>
  <si>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</si>
  <si>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</si>
  <si>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</si>
  <si>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</si>
  <si>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</si>
  <si>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</si>
  <si>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</si>
  <si>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</si>
  <si>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</si>
  <si>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</si>
  <si>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</si>
  <si>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</si>
  <si>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</si>
  <si>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</si>
  <si>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</si>
  <si>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</si>
  <si>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</si>
  <si>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</si>
  <si>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</si>
  <si>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</si>
  <si>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</si>
  <si>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</si>
  <si>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</si>
  <si>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</si>
  <si>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</si>
  <si>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</si>
  <si>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</si>
  <si>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</si>
  <si>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</si>
  <si>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</si>
  <si>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</si>
  <si>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</si>
  <si>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</si>
  <si>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</si>
  <si>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</si>
  <si>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</si>
  <si>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</si>
  <si>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</si>
  <si>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</si>
  <si>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</si>
  <si>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</si>
  <si>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</si>
  <si>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</si>
  <si>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</si>
  <si>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</si>
  <si>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</si>
  <si>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</si>
  <si>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</si>
  <si>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</si>
  <si>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</si>
  <si>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</si>
  <si>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</si>
  <si>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</si>
  <si>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</si>
  <si>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</si>
  <si>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</si>
  <si>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</si>
  <si>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</si>
  <si>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</si>
  <si>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</si>
  <si>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</si>
  <si>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</si>
  <si>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</si>
  <si>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</si>
  <si>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</si>
  <si>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</si>
  <si>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</si>
  <si>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</si>
  <si>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</si>
  <si>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</si>
  <si>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</si>
  <si>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</si>
  <si>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</si>
  <si>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</si>
  <si>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</si>
  <si>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</si>
  <si>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</si>
  <si>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</si>
  <si>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</si>
  <si>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</si>
  <si>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</si>
  <si>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</si>
  <si>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</si>
  <si>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</si>
  <si>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</si>
  <si>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</si>
  <si>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</si>
  <si>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</si>
  <si>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</si>
  <si>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</si>
  <si>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</si>
  <si>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</si>
  <si>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</si>
  <si>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</si>
  <si>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</si>
  <si>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</si>
  <si>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</si>
  <si>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</si>
  <si>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</si>
  <si>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</si>
  <si>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</si>
  <si>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</si>
  <si>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</si>
  <si>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</si>
  <si>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</si>
  <si>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</si>
  <si>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</si>
  <si>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</si>
  <si>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</si>
  <si>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</si>
  <si>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</si>
  <si>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</si>
  <si>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</si>
  <si>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</si>
  <si>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</si>
  <si>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</si>
  <si>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</si>
  <si>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</si>
  <si>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</si>
  <si>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</si>
  <si>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</si>
  <si>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</si>
  <si>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</si>
  <si>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</si>
  <si>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</si>
  <si>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</si>
  <si>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</si>
  <si>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</si>
  <si>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</si>
  <si>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</si>
  <si>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</si>
  <si>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</si>
  <si>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</si>
  <si>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</si>
  <si>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</si>
  <si>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</si>
  <si>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</si>
  <si>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</si>
  <si>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</si>
  <si>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</si>
  <si>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</si>
  <si>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</si>
  <si>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</si>
  <si>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</si>
  <si>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</si>
  <si>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</si>
  <si>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</si>
  <si>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</si>
  <si>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</si>
  <si>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</si>
  <si>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</si>
  <si>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</si>
  <si>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</si>
  <si>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</si>
  <si>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</si>
  <si>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</si>
  <si>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</si>
  <si>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</si>
  <si>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</si>
  <si>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</si>
  <si>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</si>
  <si>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</si>
  <si>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</si>
  <si>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</si>
  <si>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</si>
  <si>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</si>
  <si>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</si>
  <si>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</si>
  <si>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</si>
  <si>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</si>
  <si>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</si>
  <si>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</si>
  <si>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</si>
  <si>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</si>
  <si>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</si>
  <si>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</si>
  <si>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</si>
  <si>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</si>
  <si>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</si>
  <si>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</si>
  <si>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</si>
  <si>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</si>
  <si>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</si>
  <si>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</si>
  <si>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</si>
  <si>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</si>
  <si>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</si>
  <si>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</si>
  <si>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</si>
  <si>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</si>
  <si>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</si>
  <si>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</si>
  <si>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</si>
  <si>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</si>
  <si>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</si>
  <si>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</si>
  <si>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</si>
  <si>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</si>
  <si>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</si>
  <si>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</si>
  <si>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</si>
  <si>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</si>
  <si>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</si>
  <si>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</si>
  <si>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</si>
  <si>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</si>
  <si>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</si>
  <si>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</si>
  <si>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</si>
  <si>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</si>
  <si>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</si>
  <si>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</si>
  <si>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</si>
  <si>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</si>
  <si>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</si>
  <si>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</si>
  <si>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</si>
  <si>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</si>
  <si>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</si>
  <si>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</si>
  <si>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</si>
  <si>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</si>
  <si>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</si>
  <si>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</si>
  <si>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</si>
  <si>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</si>
  <si>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</si>
  <si>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</si>
  <si>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</si>
  <si>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</si>
  <si>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</si>
  <si>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</si>
  <si>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</si>
  <si>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</si>
  <si>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</si>
  <si>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</si>
  <si>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</si>
  <si>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</si>
  <si>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</si>
  <si>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</si>
  <si>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</si>
  <si>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</si>
  <si>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</si>
  <si>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</si>
  <si>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</si>
  <si>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</si>
  <si>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</si>
  <si>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</si>
  <si>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</si>
  <si>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</si>
  <si>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</si>
  <si>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</si>
  <si>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</si>
  <si>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</si>
  <si>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</si>
  <si>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</si>
  <si>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</si>
  <si>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</si>
  <si>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</si>
  <si>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</si>
  <si>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</si>
  <si>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</si>
  <si>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</si>
  <si>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</si>
  <si>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</si>
  <si>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</si>
  <si>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</si>
  <si>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</si>
  <si>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</si>
  <si>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</si>
  <si>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</si>
  <si>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</si>
  <si>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</si>
  <si>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</si>
  <si>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</si>
  <si>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</si>
  <si>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</si>
  <si>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</si>
  <si>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</si>
  <si>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</si>
  <si>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</si>
  <si>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</si>
  <si>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</si>
  <si>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</si>
  <si>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</si>
  <si>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</si>
  <si>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</si>
  <si>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</si>
  <si>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</si>
  <si>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</si>
  <si>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</si>
  <si>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</si>
  <si>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</si>
  <si>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</si>
  <si>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</si>
  <si>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</si>
  <si>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</si>
  <si>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</si>
  <si>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</si>
  <si>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</si>
  <si>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</si>
  <si>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</si>
  <si>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</si>
  <si>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</si>
  <si>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</si>
  <si>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</si>
  <si>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</si>
  <si>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</si>
  <si>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</si>
  <si>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</si>
  <si>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</si>
  <si>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</si>
  <si>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</si>
  <si>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</si>
  <si>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</si>
  <si>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</si>
  <si>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</si>
  <si>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</si>
  <si>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</si>
  <si>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</si>
  <si>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</si>
  <si>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</si>
  <si>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</si>
  <si>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</si>
  <si>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</si>
  <si>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</si>
  <si>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</si>
  <si>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</si>
  <si>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</si>
  <si>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</si>
  <si>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</si>
  <si>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</si>
  <si>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</si>
  <si>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</si>
  <si>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</si>
  <si>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</si>
  <si>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</si>
  <si>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</si>
  <si>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</si>
  <si>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</si>
  <si>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</si>
  <si>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</si>
  <si>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</si>
  <si>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</si>
  <si>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</si>
  <si>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</si>
  <si>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</si>
  <si>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</si>
  <si>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</si>
  <si>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</si>
  <si>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</si>
  <si>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</si>
  <si>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</si>
  <si>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</si>
  <si>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</si>
  <si>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</si>
  <si>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</si>
  <si>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</si>
  <si>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</si>
  <si>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</si>
  <si>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</si>
  <si>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</si>
  <si>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</si>
  <si>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</si>
  <si>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</si>
  <si>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</si>
  <si>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</si>
  <si>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</si>
  <si>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</si>
  <si>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</si>
  <si>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</si>
  <si>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</si>
  <si>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</si>
  <si>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</si>
  <si>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</si>
  <si>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</si>
  <si>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</si>
  <si>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</si>
  <si>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</si>
  <si>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</si>
  <si>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</si>
  <si>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</si>
  <si>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</si>
  <si>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</si>
  <si>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</si>
  <si>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</si>
  <si>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</si>
  <si>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</si>
  <si>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</si>
  <si>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</si>
  <si>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</si>
  <si>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</si>
  <si>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</si>
  <si>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</si>
  <si>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</si>
  <si>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</si>
  <si>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</si>
  <si>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</si>
  <si>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</si>
  <si>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</si>
  <si>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</si>
  <si>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</si>
  <si>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</si>
  <si>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</si>
  <si>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</si>
  <si>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</si>
  <si>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</si>
  <si>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</si>
  <si>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</si>
  <si>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</si>
  <si>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</si>
  <si>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</si>
  <si>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</si>
  <si>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</si>
  <si>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</si>
  <si>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</si>
  <si>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</si>
  <si>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</si>
  <si>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</si>
  <si>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</si>
  <si>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</si>
  <si>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</si>
  <si>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</si>
  <si>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</si>
  <si>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</si>
  <si>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</si>
  <si>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</si>
  <si>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</si>
  <si>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</si>
  <si>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</si>
  <si>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</si>
  <si>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</si>
  <si>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</si>
  <si>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</si>
  <si>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</si>
  <si>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</si>
  <si>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</si>
  <si>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</si>
  <si>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</si>
  <si>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</si>
  <si>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</si>
  <si>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</si>
  <si>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</si>
  <si>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</si>
  <si>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</si>
  <si>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</si>
  <si>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</si>
  <si>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</si>
  <si>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</si>
  <si>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</si>
  <si>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</si>
  <si>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</si>
  <si>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</si>
  <si>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</si>
  <si>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</si>
  <si>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</si>
  <si>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</si>
  <si>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</si>
  <si>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</si>
  <si>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</si>
  <si>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</si>
  <si>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</si>
  <si>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</si>
  <si>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</si>
  <si>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</si>
  <si>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</si>
  <si>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</si>
  <si>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</si>
  <si>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</si>
  <si>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</si>
  <si>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</si>
  <si>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</si>
  <si>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</si>
  <si>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</si>
  <si>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</si>
  <si>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</si>
  <si>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</si>
  <si>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</si>
  <si>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</si>
  <si>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</si>
  <si>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</si>
  <si>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</si>
  <si>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</si>
  <si>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</si>
  <si>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</si>
  <si>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</si>
  <si>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</si>
  <si>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</si>
  <si>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</si>
  <si>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</si>
  <si>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</si>
  <si>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</si>
  <si>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</si>
  <si>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</si>
  <si>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</si>
  <si>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</si>
  <si>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</si>
  <si>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</si>
  <si>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</si>
  <si>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</si>
  <si>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</si>
  <si>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</si>
  <si>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</si>
  <si>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</si>
  <si>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</si>
  <si>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</si>
  <si>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</si>
  <si>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</si>
  <si>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</si>
  <si>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</si>
  <si>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</si>
  <si>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</si>
  <si>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</si>
  <si>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</si>
  <si>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</si>
  <si>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</si>
  <si>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</si>
  <si>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</si>
  <si>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</si>
  <si>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</si>
  <si>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</si>
  <si>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</si>
  <si>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</si>
  <si>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</si>
  <si>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</si>
  <si>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</si>
  <si>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</si>
  <si>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</si>
  <si>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</si>
  <si>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</si>
  <si>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</si>
  <si>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</si>
  <si>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</si>
  <si>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</si>
  <si>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</si>
  <si>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</si>
  <si>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</si>
  <si>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</si>
  <si>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</si>
  <si>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</si>
  <si>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</si>
  <si>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</si>
  <si>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</si>
  <si>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</si>
  <si>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</si>
  <si>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</si>
  <si>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</si>
  <si>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</si>
  <si>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</si>
  <si>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</si>
  <si>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</si>
  <si>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</si>
  <si>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</si>
  <si>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</si>
  <si>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</si>
  <si>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</si>
  <si>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</si>
  <si>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</si>
  <si>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</si>
  <si>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</si>
  <si>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</si>
  <si>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</si>
  <si>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</si>
  <si>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</si>
  <si>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</si>
  <si>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</si>
  <si>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</si>
  <si>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</si>
  <si>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</si>
  <si>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</si>
  <si>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</si>
  <si>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</si>
  <si>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</si>
  <si>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</si>
  <si>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</si>
  <si>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</si>
  <si>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</si>
  <si>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</si>
  <si>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</si>
  <si>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</si>
  <si>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</si>
  <si>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</si>
  <si>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</si>
  <si>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</si>
  <si>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</si>
  <si>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</si>
  <si>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</si>
  <si>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</si>
  <si>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</si>
  <si>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</si>
  <si>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</si>
  <si>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</si>
  <si>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</si>
  <si>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</si>
  <si>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</si>
  <si>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</si>
  <si>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</si>
  <si>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</si>
  <si>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</si>
  <si>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</si>
  <si>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</si>
  <si>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</si>
  <si>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</si>
  <si>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</si>
  <si>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</si>
  <si>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</si>
  <si>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</si>
  <si>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</si>
  <si>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</si>
  <si>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</si>
  <si>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</si>
  <si>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</si>
  <si>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</si>
  <si>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</si>
  <si>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</si>
  <si>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</si>
  <si>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</si>
  <si>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</si>
  <si>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</si>
  <si>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</si>
  <si>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</si>
  <si>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</si>
  <si>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</si>
  <si>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</si>
  <si>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</si>
  <si>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</si>
  <si>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</si>
  <si>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</si>
  <si>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</si>
  <si>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</si>
  <si>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</si>
  <si>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</si>
  <si>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</si>
  <si>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</si>
  <si>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</si>
  <si>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</si>
  <si>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</si>
  <si>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</si>
  <si>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</si>
  <si>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</si>
  <si>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</si>
  <si>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</si>
  <si>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</si>
  <si>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</si>
  <si>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</si>
  <si>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</si>
  <si>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</si>
  <si>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</si>
  <si>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</si>
  <si>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</si>
  <si>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</si>
  <si>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</si>
  <si>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</si>
  <si>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</si>
  <si>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</si>
  <si>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</si>
  <si>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</si>
  <si>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</si>
  <si>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</si>
  <si>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</si>
  <si>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</si>
  <si>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</si>
  <si>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</si>
  <si>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</si>
  <si>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</si>
  <si>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</si>
  <si>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</si>
  <si>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</si>
  <si>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</si>
  <si>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</si>
  <si>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</si>
  <si>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</si>
  <si>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</si>
  <si>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</si>
  <si>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</si>
  <si>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</si>
  <si>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</si>
  <si>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</si>
  <si>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</si>
  <si>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</si>
  <si>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</si>
  <si>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</si>
  <si>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</si>
  <si>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</si>
  <si>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</si>
  <si>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</si>
  <si>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</si>
  <si>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</si>
  <si>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</si>
  <si>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</si>
  <si>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</si>
  <si>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</si>
  <si>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</si>
  <si>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</si>
  <si>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</si>
  <si>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</si>
  <si>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</si>
  <si>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</si>
  <si>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</si>
  <si>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</si>
  <si>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</si>
  <si>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</si>
  <si>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</si>
  <si>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</si>
  <si>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</si>
  <si>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</si>
  <si>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</si>
  <si>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</si>
  <si>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</si>
  <si>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</si>
  <si>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</si>
  <si>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</si>
  <si>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</si>
  <si>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</si>
  <si>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</si>
  <si>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</si>
  <si>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</si>
  <si>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</si>
  <si>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</si>
  <si>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</si>
  <si>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</si>
  <si>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</si>
  <si>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</si>
  <si>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</si>
  <si>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</si>
  <si>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</si>
  <si>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</si>
  <si>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</si>
  <si>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</si>
  <si>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</si>
  <si>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</si>
  <si>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</si>
  <si>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</si>
  <si>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</si>
  <si>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</si>
  <si>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</si>
  <si>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</si>
  <si>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</si>
  <si>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</si>
  <si>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</si>
  <si>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</si>
  <si>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</si>
  <si>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</si>
  <si>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</si>
  <si>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</si>
  <si>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</si>
  <si>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</si>
  <si>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</si>
  <si>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</si>
  <si>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</si>
  <si>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</si>
  <si>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</si>
  <si>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</si>
  <si>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</si>
  <si>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</si>
  <si>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</si>
  <si>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</si>
  <si>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</si>
  <si>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</si>
  <si>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</si>
  <si>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</si>
  <si>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</si>
  <si>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</si>
  <si>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</si>
  <si>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</si>
  <si>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</si>
  <si>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</si>
  <si>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</si>
  <si>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</si>
  <si>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</si>
  <si>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</si>
  <si>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</si>
  <si>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</si>
  <si>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</si>
  <si>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</si>
  <si>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</si>
  <si>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</si>
  <si>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</si>
  <si>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</si>
  <si>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</si>
  <si>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</si>
  <si>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</si>
  <si>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</si>
  <si>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</si>
  <si>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</si>
  <si>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</si>
  <si>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</si>
  <si>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</si>
  <si>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</si>
  <si>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</si>
  <si>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</si>
  <si>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</si>
  <si>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</si>
  <si>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</si>
  <si>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</si>
  <si>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</si>
  <si>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</si>
  <si>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</si>
  <si>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</si>
  <si>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</si>
  <si>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</si>
  <si>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</si>
  <si>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</si>
  <si>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</si>
  <si>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</si>
  <si>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</si>
  <si>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</si>
  <si>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</si>
  <si>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</si>
  <si>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</si>
  <si>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</si>
  <si>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</si>
  <si>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</si>
  <si>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</si>
  <si>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</si>
  <si>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</si>
  <si>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</si>
  <si>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</si>
  <si>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</si>
  <si>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</si>
  <si>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</si>
  <si>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</si>
  <si>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</si>
  <si>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</si>
  <si>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</si>
  <si>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</si>
  <si>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</si>
  <si>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</si>
  <si>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</si>
  <si>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</si>
  <si>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</si>
  <si>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</si>
  <si>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</si>
  <si>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</si>
  <si>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</si>
  <si>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</si>
  <si>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</si>
  <si>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</si>
  <si>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</si>
  <si>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</si>
  <si>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</si>
  <si>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</si>
  <si>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</si>
  <si>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</si>
  <si>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</si>
  <si>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</si>
  <si>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</si>
  <si>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</si>
  <si>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</si>
  <si>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</si>
  <si>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</si>
  <si>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</si>
  <si>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</si>
  <si>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</si>
  <si>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</si>
  <si>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</si>
  <si>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</si>
  <si>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</si>
  <si>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</si>
  <si>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</si>
  <si>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</si>
  <si>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</si>
  <si>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</si>
  <si>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</si>
  <si>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</si>
  <si>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</si>
  <si>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</si>
  <si>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</si>
  <si>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</si>
  <si>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</si>
  <si>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</si>
  <si>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</si>
  <si>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</si>
  <si>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</si>
  <si>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</si>
  <si>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</si>
  <si>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</si>
  <si>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</si>
  <si>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</si>
  <si>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</si>
  <si>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</si>
  <si>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</si>
  <si>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</si>
  <si>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</si>
  <si>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</si>
  <si>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</si>
  <si>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</si>
  <si>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</si>
  <si>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</si>
  <si>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</si>
  <si>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</si>
  <si>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</si>
  <si>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</si>
  <si>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</si>
  <si>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</si>
  <si>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</si>
  <si>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</si>
  <si>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</si>
  <si>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</si>
  <si>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</si>
  <si>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</si>
  <si>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</si>
  <si>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</si>
  <si>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</si>
  <si>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</si>
  <si>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</si>
  <si>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</si>
  <si>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</si>
  <si>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</si>
  <si>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</si>
  <si>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</si>
  <si>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</si>
  <si>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</si>
  <si>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</si>
  <si>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</si>
  <si>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</si>
  <si>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</si>
  <si>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</si>
  <si>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</si>
  <si>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</si>
  <si>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</si>
  <si>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</si>
  <si>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</si>
  <si>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</si>
  <si>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</si>
  <si>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</si>
  <si>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</si>
  <si>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</si>
  <si>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</si>
  <si>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</si>
  <si>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</si>
  <si>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</si>
  <si>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</si>
  <si>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</si>
  <si>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</si>
  <si>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</si>
  <si>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</si>
  <si>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</si>
  <si>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</si>
  <si>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</si>
  <si>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</si>
  <si>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</si>
  <si>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</si>
  <si>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</si>
  <si>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</si>
  <si>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</si>
  <si>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</si>
  <si>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</si>
  <si>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</si>
  <si>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</si>
  <si>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</si>
  <si>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</si>
  <si>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</si>
  <si>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</si>
  <si>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</si>
  <si>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</si>
  <si>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</si>
  <si>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</si>
  <si>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</si>
  <si>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</si>
  <si>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</si>
  <si>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</si>
  <si>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</si>
  <si>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</si>
  <si>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</si>
  <si>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</si>
  <si>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</si>
  <si>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</si>
  <si>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</si>
  <si>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</si>
  <si>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</si>
  <si>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</si>
  <si>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</si>
  <si>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</si>
  <si>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</si>
  <si>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</si>
  <si>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</si>
  <si>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</si>
  <si>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</si>
  <si>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</si>
  <si>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</si>
  <si>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</si>
  <si>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</si>
  <si>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</si>
  <si>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</si>
  <si>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</si>
  <si>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</si>
  <si>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</si>
  <si>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</si>
  <si>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</si>
  <si>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</si>
  <si>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</si>
  <si>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</si>
  <si>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</si>
  <si>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</si>
  <si>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</si>
  <si>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</si>
  <si>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</si>
  <si>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</si>
  <si>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</si>
  <si>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</si>
  <si>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</si>
  <si>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</si>
  <si>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</si>
  <si>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</si>
  <si>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</si>
  <si>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</si>
  <si>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</si>
  <si>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</si>
  <si>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</si>
  <si>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</si>
  <si>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</si>
  <si>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</si>
  <si>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</si>
  <si>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</si>
  <si>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</si>
  <si>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</si>
  <si>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</si>
  <si>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</si>
  <si>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</si>
  <si>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</si>
  <si>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</si>
  <si>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</si>
  <si>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</si>
  <si>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</si>
  <si>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</si>
  <si>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</si>
  <si>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</si>
  <si>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</si>
  <si>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</si>
  <si>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</si>
  <si>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</si>
  <si>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</si>
  <si>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</si>
  <si>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</si>
  <si>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</si>
  <si>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</si>
  <si>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</si>
  <si>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</si>
  <si>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</si>
  <si>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</si>
  <si>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</si>
  <si>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</si>
  <si>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</si>
  <si>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</si>
  <si>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</si>
  <si>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</si>
  <si>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</si>
  <si>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</si>
  <si>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</si>
  <si>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</si>
  <si>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</si>
  <si>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</si>
  <si>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</si>
  <si>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</si>
  <si>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</si>
  <si>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</si>
  <si>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</si>
  <si>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</si>
  <si>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</si>
  <si>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</si>
  <si>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</si>
  <si>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</si>
  <si>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</si>
  <si>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</si>
  <si>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</si>
  <si>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</si>
  <si>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</si>
  <si>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</si>
  <si>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</si>
  <si>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</si>
  <si>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</si>
  <si>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</si>
  <si>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</si>
  <si>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</si>
  <si>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</si>
  <si>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</si>
  <si>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</si>
  <si>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</si>
  <si>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</si>
  <si>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</si>
  <si>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</si>
  <si>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</si>
  <si>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</si>
  <si>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</si>
  <si>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</si>
  <si>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</si>
  <si>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</si>
  <si>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</si>
  <si>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</si>
  <si>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</si>
  <si>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</si>
  <si>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</si>
  <si>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</si>
  <si>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</si>
  <si>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</si>
  <si>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</si>
  <si>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</si>
  <si>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</si>
  <si>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</si>
  <si>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</si>
  <si>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</si>
  <si>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</si>
  <si>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</si>
  <si>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</si>
  <si>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</si>
  <si>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</si>
  <si>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</si>
  <si>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</si>
  <si>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</si>
  <si>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</si>
  <si>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</si>
  <si>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</si>
  <si>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</si>
  <si>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</si>
  <si>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</si>
  <si>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</si>
  <si>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</si>
  <si>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</si>
  <si>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</si>
  <si>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</si>
  <si>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</si>
  <si>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</si>
  <si>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</si>
  <si>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</si>
  <si>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</si>
  <si>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</si>
  <si>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</si>
  <si>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</si>
  <si>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</si>
  <si>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</si>
  <si>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</si>
  <si>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</si>
  <si>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</si>
  <si>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</si>
  <si>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</si>
  <si>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</si>
  <si>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</si>
  <si>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</si>
  <si>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</si>
  <si>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</si>
  <si>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</si>
  <si>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</si>
  <si>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</si>
  <si>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</si>
  <si>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</si>
  <si>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</si>
  <si>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</si>
  <si>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</si>
  <si>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</si>
  <si>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</si>
  <si>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</si>
  <si>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</si>
  <si>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</si>
  <si>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</si>
  <si>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</si>
  <si>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</si>
  <si>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</si>
  <si>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</si>
  <si>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</si>
  <si>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</si>
  <si>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</si>
  <si>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</si>
  <si>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</si>
  <si>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</si>
  <si>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</si>
  <si>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</si>
  <si>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</si>
  <si>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</si>
  <si>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</si>
  <si>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</si>
  <si>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</si>
  <si>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</si>
  <si>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</si>
  <si>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</si>
  <si>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</si>
  <si>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</si>
  <si>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</si>
  <si>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</si>
  <si>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</si>
  <si>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</si>
  <si>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</si>
  <si>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</si>
  <si>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</si>
  <si>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</si>
  <si>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</si>
  <si>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</si>
  <si>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</si>
  <si>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</si>
  <si>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</si>
  <si>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</si>
  <si>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</si>
  <si>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</si>
  <si>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</si>
  <si>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</si>
  <si>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</si>
  <si>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</si>
  <si>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</si>
  <si>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</si>
  <si>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</si>
  <si>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</si>
  <si>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</si>
  <si>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</si>
  <si>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</si>
  <si>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</si>
  <si>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</si>
  <si>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</si>
  <si>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</si>
  <si>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</si>
  <si>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</si>
  <si>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</si>
  <si>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</si>
  <si>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</si>
  <si>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</si>
  <si>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</si>
  <si>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</si>
  <si>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</si>
  <si>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</si>
  <si>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</si>
  <si>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</si>
  <si>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</si>
  <si>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</si>
  <si>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</si>
  <si>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</si>
  <si>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</si>
  <si>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</si>
  <si>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</si>
  <si>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</si>
  <si>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</si>
  <si>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</si>
  <si>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</si>
  <si>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</si>
  <si>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</si>
  <si>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</si>
  <si>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</si>
  <si>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</si>
  <si>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</si>
  <si>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</si>
  <si>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</si>
  <si>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</si>
  <si>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</si>
  <si>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</si>
  <si>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</si>
  <si>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</si>
  <si>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</si>
  <si>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</si>
  <si>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</si>
  <si>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</si>
  <si>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</si>
  <si>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</si>
  <si>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</si>
  <si>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</si>
  <si>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</si>
  <si>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</si>
  <si>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</si>
  <si>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</si>
  <si>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</si>
  <si>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</si>
  <si>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</si>
  <si>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</si>
  <si>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</si>
  <si>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</si>
  <si>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</si>
  <si>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</si>
  <si>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</si>
  <si>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</si>
  <si>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</si>
  <si>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</si>
  <si>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</si>
  <si>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</si>
  <si>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</si>
  <si>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</si>
  <si>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</si>
  <si>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</si>
  <si>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</si>
  <si>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</si>
  <si>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</si>
  <si>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</si>
  <si>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</si>
  <si>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</si>
  <si>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</si>
  <si>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</si>
  <si>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</si>
  <si>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</si>
  <si>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</si>
  <si>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</si>
  <si>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</si>
  <si>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</si>
  <si>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</si>
  <si>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</si>
  <si>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</si>
  <si>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</si>
  <si>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</si>
  <si>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</si>
  <si>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</si>
  <si>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</si>
  <si>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</si>
  <si>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</si>
  <si>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</si>
  <si>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</si>
  <si>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</si>
  <si>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</si>
  <si>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</si>
  <si>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</si>
  <si>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</si>
  <si>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</si>
  <si>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</si>
  <si>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</si>
  <si>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</si>
  <si>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</si>
  <si>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</si>
  <si>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</si>
  <si>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</si>
  <si>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</si>
  <si>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</si>
  <si>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</si>
  <si>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</si>
  <si>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</si>
  <si>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</si>
  <si>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</si>
  <si>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</si>
  <si>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</si>
  <si>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</si>
  <si>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</si>
  <si>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</si>
  <si>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</si>
  <si>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</si>
  <si>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</si>
  <si>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</si>
  <si>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</si>
  <si>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</si>
  <si>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</si>
  <si>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</si>
  <si>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</si>
  <si>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</si>
  <si>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</si>
  <si>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</si>
  <si>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</si>
  <si>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</si>
  <si>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</si>
  <si>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</si>
  <si>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</si>
  <si>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</si>
  <si>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</si>
  <si>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</si>
  <si>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</si>
  <si>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</si>
  <si>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</si>
  <si>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</si>
  <si>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</si>
  <si>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</si>
  <si>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</si>
  <si>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</si>
  <si>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</si>
  <si>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</si>
  <si>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</si>
  <si>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</si>
  <si>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</si>
  <si>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</si>
  <si>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</si>
  <si>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</si>
  <si>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</si>
  <si>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</si>
  <si>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</si>
  <si>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</si>
  <si>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</si>
  <si>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</si>
  <si>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</si>
  <si>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</si>
  <si>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</si>
  <si>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</si>
  <si>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</si>
  <si>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</si>
  <si>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</si>
  <si>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</si>
  <si>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</si>
  <si>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</si>
  <si>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</si>
  <si>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</si>
  <si>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</si>
  <si>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</si>
  <si>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</si>
  <si>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</si>
  <si>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</si>
  <si>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</si>
  <si>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</si>
  <si>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</si>
  <si>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</si>
  <si>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</si>
  <si>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</si>
  <si>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</si>
  <si>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</si>
  <si>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</si>
  <si>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</si>
  <si>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</si>
  <si>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</si>
  <si>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</si>
  <si>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</si>
  <si>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</si>
  <si>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</si>
  <si>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</si>
  <si>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</si>
  <si>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</si>
  <si>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</si>
  <si>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</si>
  <si>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</si>
  <si>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</si>
  <si>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</si>
  <si>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</si>
  <si>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</si>
  <si>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</si>
  <si>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</si>
  <si>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</si>
  <si>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</si>
  <si>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</si>
  <si>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</si>
  <si>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</si>
  <si>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</si>
  <si>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</si>
  <si>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</si>
  <si>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</si>
  <si>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</si>
  <si>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</si>
  <si>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</si>
  <si>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</si>
  <si>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</si>
  <si>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</si>
  <si>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</si>
  <si>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</si>
  <si>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</si>
  <si>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</si>
  <si>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</si>
  <si>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</si>
  <si>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</si>
  <si>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</si>
  <si>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</si>
  <si>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</si>
  <si>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</si>
  <si>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</si>
  <si>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</si>
  <si>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</si>
  <si>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</si>
  <si>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</si>
  <si>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</si>
  <si>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</si>
  <si>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</si>
  <si>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</si>
  <si>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</si>
  <si>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</si>
  <si>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</si>
  <si>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</si>
  <si>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</si>
  <si>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</si>
  <si>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</si>
  <si>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</si>
  <si>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</si>
  <si>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</si>
  <si>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</si>
  <si>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</si>
  <si>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</si>
  <si>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</si>
  <si>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</si>
  <si>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</si>
  <si>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</si>
  <si>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</si>
  <si>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</si>
  <si>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</si>
  <si>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</si>
  <si>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</si>
  <si>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</si>
  <si>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</si>
  <si>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</si>
  <si>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</si>
  <si>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</si>
  <si>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</si>
  <si>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</si>
  <si>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</si>
  <si>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</si>
  <si>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</si>
  <si>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</si>
  <si>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</si>
  <si>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</si>
  <si>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</si>
  <si>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</si>
  <si>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</si>
  <si>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</si>
  <si>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</si>
  <si>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</si>
  <si>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</si>
  <si>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</si>
  <si>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</si>
  <si>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</si>
  <si>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</si>
  <si>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</si>
  <si>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</si>
  <si>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</si>
  <si>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</si>
  <si>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</si>
  <si>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</si>
  <si>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</si>
  <si>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</si>
  <si>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</si>
  <si>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</si>
  <si>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</si>
  <si>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</si>
  <si>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</si>
  <si>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</si>
  <si>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</si>
  <si>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</si>
  <si>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</si>
  <si>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</si>
  <si>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</si>
  <si>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</si>
  <si>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</si>
  <si>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</si>
  <si>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</si>
  <si>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</si>
  <si>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</si>
  <si>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</si>
  <si>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</si>
  <si>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</si>
  <si>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</si>
  <si>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</si>
  <si>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</si>
  <si>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</si>
  <si>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</si>
  <si>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</si>
  <si>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</si>
  <si>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</si>
  <si>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</si>
  <si>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</si>
  <si>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</si>
  <si>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</si>
  <si>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</si>
  <si>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</si>
  <si>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</si>
  <si>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</si>
  <si>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</si>
  <si>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</si>
  <si>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</si>
  <si>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</si>
  <si>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</si>
  <si>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</si>
  <si>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</si>
  <si>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</si>
  <si>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</si>
  <si>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</si>
  <si>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</si>
  <si>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</si>
  <si>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</si>
  <si>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</si>
  <si>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</si>
  <si>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</si>
  <si>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</si>
  <si>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</si>
  <si>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</si>
  <si>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</si>
  <si>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</si>
  <si>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</si>
  <si>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</si>
  <si>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</si>
  <si>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</si>
  <si>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</si>
  <si>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</si>
  <si>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</si>
  <si>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</si>
  <si>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</si>
  <si>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</si>
  <si>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</si>
  <si>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</si>
  <si>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</si>
  <si>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</si>
  <si>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</si>
  <si>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</si>
  <si>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</si>
  <si>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</si>
  <si>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</si>
  <si>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</si>
  <si>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</si>
  <si>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</si>
  <si>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</si>
  <si>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</si>
  <si>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</si>
  <si>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</si>
  <si>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</si>
  <si>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</si>
  <si>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</si>
  <si>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</si>
  <si>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</si>
  <si>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</si>
  <si>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</si>
  <si>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</si>
  <si>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</si>
  <si>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</si>
  <si>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</si>
  <si>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</si>
  <si>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</si>
  <si>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</si>
  <si>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</si>
  <si>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</si>
  <si>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</si>
  <si>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</si>
  <si>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</si>
  <si>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</si>
  <si>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</si>
  <si>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</si>
  <si>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</si>
  <si>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</si>
  <si>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</si>
  <si>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</si>
  <si>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</si>
  <si>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</si>
  <si>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</si>
  <si>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</si>
  <si>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</si>
  <si>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</si>
  <si>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</si>
  <si>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</si>
  <si>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</si>
  <si>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</si>
  <si>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</si>
  <si>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</si>
  <si>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</si>
  <si>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</si>
  <si>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</si>
  <si>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</si>
  <si>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</si>
  <si>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</si>
  <si>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</si>
  <si>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</si>
  <si>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</si>
  <si>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</si>
  <si>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</si>
  <si>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</si>
  <si>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</si>
  <si>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</si>
  <si>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</si>
  <si>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</si>
  <si>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</si>
  <si>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</si>
  <si>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</si>
  <si>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</si>
  <si>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</si>
  <si>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</si>
  <si>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</si>
  <si>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</si>
  <si>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</si>
  <si>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</si>
  <si>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</si>
  <si>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</si>
  <si>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</si>
  <si>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</si>
  <si>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</si>
  <si>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</si>
  <si>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</si>
  <si>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</si>
  <si>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</si>
  <si>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</si>
  <si>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</si>
  <si>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</si>
  <si>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</si>
  <si>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</si>
  <si>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</si>
  <si>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</si>
  <si>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</si>
  <si>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</si>
  <si>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</si>
  <si>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</si>
  <si>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</si>
  <si>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</si>
  <si>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</si>
  <si>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</si>
  <si>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</si>
  <si>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</si>
  <si>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</si>
  <si>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</si>
  <si>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</si>
  <si>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</si>
  <si>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</si>
  <si>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</si>
  <si>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</si>
  <si>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</si>
  <si>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</si>
  <si>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</si>
  <si>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</si>
  <si>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</si>
  <si>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</si>
  <si>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</si>
  <si>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</si>
  <si>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</si>
  <si>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</si>
  <si>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</si>
  <si>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</si>
  <si>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</si>
  <si>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</si>
  <si>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</si>
  <si>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</si>
  <si>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</si>
  <si>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</si>
  <si>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</si>
  <si>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</si>
  <si>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</si>
  <si>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</si>
  <si>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</si>
  <si>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</si>
  <si>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</si>
  <si>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</si>
  <si>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</si>
  <si>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</si>
  <si>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</si>
  <si>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</si>
  <si>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</si>
  <si>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</si>
  <si>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</si>
  <si>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</si>
  <si>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</si>
  <si>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</si>
  <si>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</si>
  <si>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</si>
  <si>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</si>
  <si>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</si>
  <si>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</si>
  <si>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</si>
  <si>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</si>
  <si>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</si>
  <si>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</si>
  <si>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</si>
  <si>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</si>
  <si>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</si>
  <si>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</si>
  <si>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</si>
  <si>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</si>
  <si>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</si>
  <si>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</si>
  <si>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</si>
  <si>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</si>
  <si>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</si>
  <si>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</si>
  <si>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</si>
  <si>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</si>
  <si>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</si>
  <si>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</si>
  <si>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</si>
  <si>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</si>
  <si>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</si>
  <si>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</si>
  <si>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</si>
  <si>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</si>
  <si>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</si>
  <si>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</si>
  <si>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</si>
  <si>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</si>
  <si>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</si>
  <si>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</si>
  <si>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</si>
  <si>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</si>
  <si>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</si>
  <si>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</si>
  <si>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</si>
  <si>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</si>
  <si>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</si>
  <si>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</si>
  <si>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</si>
  <si>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</si>
  <si>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</si>
  <si>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</si>
  <si>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</si>
  <si>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</si>
  <si>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</si>
  <si>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</si>
  <si>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</si>
  <si>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</si>
  <si>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</si>
  <si>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</si>
  <si>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</si>
  <si>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</si>
  <si>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</si>
  <si>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</si>
  <si>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</si>
  <si>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</si>
  <si>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</si>
  <si>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</si>
  <si>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</si>
  <si>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</si>
  <si>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</si>
  <si>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</si>
  <si>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</si>
  <si>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</si>
  <si>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</si>
  <si>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</si>
  <si>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</si>
  <si>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</si>
  <si>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</si>
  <si>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</si>
  <si>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</si>
  <si>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</si>
  <si>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</si>
  <si>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</si>
  <si>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</si>
  <si>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</si>
  <si>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</si>
  <si>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</si>
  <si>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</si>
  <si>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</si>
  <si>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</si>
  <si>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</si>
  <si>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</si>
  <si>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</si>
  <si>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</si>
  <si>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</si>
  <si>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</si>
  <si>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</si>
  <si>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</si>
  <si>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</si>
  <si>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</si>
  <si>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</si>
  <si>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</si>
  <si>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</si>
  <si>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</si>
  <si>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</si>
  <si>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</si>
  <si>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</si>
  <si>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</si>
  <si>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</si>
  <si>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</si>
  <si>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</si>
  <si>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</si>
  <si>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</si>
  <si>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</si>
  <si>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</si>
  <si>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</si>
  <si>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</si>
  <si>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</si>
  <si>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</si>
  <si>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</si>
  <si>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</si>
  <si>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</si>
  <si>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</si>
  <si>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</si>
  <si>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</si>
  <si>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</si>
  <si>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</si>
  <si>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</si>
  <si>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</si>
  <si>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</si>
  <si>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</si>
  <si>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</si>
  <si>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</si>
  <si>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</si>
  <si>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</si>
  <si>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</si>
  <si>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</si>
  <si>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</si>
  <si>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</si>
  <si>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</si>
  <si>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</si>
  <si>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</si>
  <si>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</si>
  <si>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</si>
  <si>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</si>
  <si>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</si>
  <si>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</si>
  <si>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</si>
  <si>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</si>
  <si>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</si>
  <si>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</si>
  <si>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</si>
  <si>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</si>
  <si>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</si>
  <si>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</si>
  <si>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</si>
  <si>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</si>
  <si>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</si>
  <si>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</si>
  <si>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</si>
  <si>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</si>
  <si>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</si>
  <si>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</si>
  <si>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</si>
  <si>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</si>
  <si>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</si>
  <si>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</si>
  <si>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</si>
  <si>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</si>
  <si>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</si>
  <si>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</si>
  <si>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</si>
  <si>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</si>
  <si>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</si>
  <si>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</si>
  <si>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</si>
  <si>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</si>
  <si>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</si>
  <si>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</si>
  <si>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</si>
  <si>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</si>
  <si>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</si>
  <si>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</si>
  <si>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</si>
  <si>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</si>
  <si>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</si>
  <si>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</si>
  <si>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</si>
  <si>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</si>
  <si>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</si>
  <si>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</si>
  <si>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</si>
  <si>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</si>
  <si>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</si>
  <si>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</si>
  <si>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</si>
  <si>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</si>
  <si>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</si>
  <si>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</si>
  <si>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</si>
  <si>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</si>
  <si>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</si>
  <si>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</si>
  <si>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</si>
  <si>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</si>
  <si>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</si>
  <si>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</si>
  <si>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</si>
  <si>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</si>
  <si>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</si>
  <si>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</si>
  <si>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</si>
  <si>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</si>
  <si>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</si>
  <si>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</si>
  <si>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</si>
  <si>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</si>
  <si>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</si>
  <si>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</si>
  <si>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</si>
  <si>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</si>
  <si>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</si>
  <si>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</si>
  <si>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</si>
  <si>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</si>
  <si>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</si>
  <si>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</si>
  <si>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</si>
  <si>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</si>
  <si>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</si>
  <si>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</si>
  <si>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</si>
  <si>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</si>
  <si>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</si>
  <si>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</si>
  <si>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</si>
  <si>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</si>
  <si>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</si>
  <si>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</si>
  <si>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</si>
  <si>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</si>
  <si>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</si>
  <si>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</si>
  <si>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</si>
  <si>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</si>
  <si>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</si>
  <si>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</si>
  <si>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</si>
  <si>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</si>
  <si>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</si>
  <si>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</si>
  <si>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</si>
  <si>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</si>
  <si>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</si>
  <si>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</si>
  <si>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</si>
  <si>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</si>
  <si>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</si>
  <si>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</si>
  <si>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</si>
  <si>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</si>
  <si>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</si>
  <si>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</si>
  <si>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</si>
  <si>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</si>
  <si>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</si>
  <si>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</si>
  <si>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</si>
  <si>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</si>
  <si>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</si>
  <si>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</si>
  <si>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</si>
  <si>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</si>
  <si>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</si>
  <si>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</si>
  <si>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</si>
  <si>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</si>
  <si>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</si>
  <si>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</si>
  <si>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</si>
  <si>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</si>
  <si>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</si>
  <si>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</si>
  <si>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</si>
  <si>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</si>
  <si>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</si>
  <si>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</si>
  <si>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</si>
  <si>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</si>
  <si>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</si>
  <si>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</si>
  <si>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</si>
  <si>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</si>
  <si>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</si>
  <si>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</si>
  <si>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</si>
  <si>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</si>
  <si>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</si>
  <si>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</si>
  <si>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</si>
  <si>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</si>
  <si>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</si>
  <si>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</si>
  <si>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</si>
  <si>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</si>
  <si>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</si>
  <si>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</si>
  <si>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</si>
  <si>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</si>
  <si>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</si>
  <si>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</si>
  <si>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</si>
  <si>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</si>
  <si>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</si>
  <si>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</si>
  <si>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</si>
  <si>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</si>
  <si>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</si>
  <si>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</si>
  <si>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</si>
  <si>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</si>
  <si>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</si>
  <si>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</si>
  <si>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</si>
  <si>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</si>
  <si>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</si>
  <si>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</si>
  <si>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</si>
  <si>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</si>
  <si>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</si>
  <si>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</si>
  <si>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</si>
  <si>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</si>
  <si>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</si>
  <si>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</si>
  <si>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</si>
  <si>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</si>
  <si>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</si>
  <si>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</si>
  <si>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</si>
  <si>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</si>
  <si>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</si>
  <si>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</si>
  <si>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</si>
  <si>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</si>
  <si>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</si>
  <si>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</si>
  <si>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</si>
  <si>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</si>
  <si>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</si>
  <si>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</si>
  <si>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</si>
  <si>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</si>
  <si>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</si>
  <si>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</si>
  <si>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</si>
  <si>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</si>
  <si>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</si>
  <si>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</si>
  <si>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</si>
  <si>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</si>
  <si>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</si>
  <si>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</si>
  <si>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</si>
  <si>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</si>
  <si>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</si>
  <si>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</si>
  <si>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</si>
  <si>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</si>
  <si>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</si>
  <si>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</si>
  <si>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</si>
  <si>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</si>
  <si>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</si>
  <si>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</si>
  <si>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</si>
  <si>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</si>
  <si>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</si>
  <si>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</si>
  <si>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</si>
  <si>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</si>
  <si>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</si>
  <si>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</si>
  <si>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</si>
  <si>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</si>
  <si>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</si>
  <si>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</si>
  <si>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</si>
  <si>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</si>
  <si>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</si>
  <si>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</si>
  <si>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</si>
  <si>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</si>
  <si>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</si>
  <si>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</si>
  <si>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</si>
  <si>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</si>
  <si>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</si>
  <si>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</si>
  <si>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</si>
  <si>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</si>
  <si>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</si>
  <si>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</si>
  <si>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</si>
  <si>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</si>
  <si>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</si>
  <si>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</si>
  <si>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</si>
  <si>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</si>
  <si>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</si>
  <si>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</si>
  <si>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</si>
  <si>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</si>
  <si>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</si>
  <si>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</si>
  <si>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</si>
  <si>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</si>
  <si>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</si>
  <si>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</si>
  <si>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</si>
  <si>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</si>
  <si>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</si>
  <si>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</si>
  <si>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</si>
  <si>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</si>
  <si>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</si>
  <si>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</si>
  <si>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</si>
  <si>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</si>
  <si>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</si>
  <si>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</si>
  <si>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</si>
  <si>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</si>
  <si>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</si>
  <si>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</si>
  <si>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</si>
  <si>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</si>
  <si>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</si>
  <si>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</si>
  <si>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</si>
  <si>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</si>
  <si>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</si>
  <si>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</si>
  <si>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</si>
  <si>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</si>
  <si>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</si>
  <si>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</si>
  <si>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</si>
  <si>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</si>
  <si>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</si>
  <si>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</si>
  <si>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</si>
  <si>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</si>
  <si>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</si>
  <si>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</si>
  <si>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</si>
  <si>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</si>
  <si>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</si>
  <si>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</si>
  <si>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</si>
  <si>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</si>
  <si>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</si>
  <si>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</si>
  <si>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</si>
  <si>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</si>
  <si>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</si>
  <si>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</si>
  <si>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</si>
  <si>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</si>
  <si>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</si>
  <si>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</si>
  <si>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</si>
  <si>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</si>
  <si>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</si>
  <si>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</si>
  <si>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</si>
  <si>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</si>
  <si>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</si>
  <si>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</si>
  <si>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</si>
  <si>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</si>
  <si>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</si>
  <si>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</si>
  <si>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</si>
  <si>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</si>
  <si>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</si>
  <si>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</si>
  <si>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</si>
  <si>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</si>
  <si>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</si>
  <si>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</si>
  <si>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</si>
  <si>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</si>
  <si>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</si>
  <si>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</si>
  <si>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</si>
  <si>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</si>
  <si>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</si>
  <si>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</si>
  <si>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</si>
  <si>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</si>
  <si>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</si>
  <si>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</si>
  <si>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</si>
  <si>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</si>
  <si>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</si>
  <si>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</si>
  <si>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</si>
  <si>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</si>
  <si>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</si>
  <si>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</si>
  <si>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</si>
  <si>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</si>
  <si>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</si>
  <si>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</si>
  <si>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</si>
  <si>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</si>
  <si>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</si>
  <si>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</si>
  <si>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</si>
  <si>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</si>
  <si>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</si>
  <si>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</si>
  <si>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</si>
  <si>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</si>
  <si>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</si>
  <si>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</si>
  <si>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</si>
  <si>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</si>
  <si>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</si>
  <si>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</si>
  <si>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</si>
  <si>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</si>
  <si>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</si>
  <si>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</si>
  <si>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</si>
  <si>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</si>
  <si>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</si>
  <si>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</si>
  <si>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</si>
  <si>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</si>
  <si>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</si>
  <si>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</si>
  <si>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</si>
  <si>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</si>
  <si>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</si>
  <si>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</si>
  <si>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</si>
  <si>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</si>
  <si>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</si>
  <si>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</si>
  <si>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</si>
  <si>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</si>
  <si>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</si>
  <si>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</si>
  <si>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</si>
  <si>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</si>
  <si>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</si>
  <si>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</si>
  <si>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</si>
  <si>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</si>
  <si>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</si>
  <si>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</si>
  <si>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</si>
  <si>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</si>
  <si>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</si>
  <si>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</si>
  <si>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</si>
  <si>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</si>
  <si>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</si>
  <si>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</si>
  <si>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</si>
  <si>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</si>
  <si>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</si>
  <si>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</si>
  <si>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</si>
  <si>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</si>
  <si>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</si>
  <si>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</si>
  <si>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</si>
  <si>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</si>
  <si>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</si>
  <si>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</si>
  <si>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</si>
  <si>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</si>
  <si>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</si>
  <si>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</si>
  <si>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</si>
  <si>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</si>
  <si>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</si>
  <si>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</si>
  <si>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</si>
  <si>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</si>
  <si>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</si>
  <si>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</si>
  <si>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</si>
  <si>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</si>
  <si>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</si>
  <si>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</si>
  <si>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</si>
  <si>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</si>
  <si>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</si>
  <si>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</si>
  <si>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</si>
  <si>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</si>
  <si>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</si>
  <si>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</si>
  <si>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</si>
  <si>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</si>
  <si>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</si>
  <si>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</si>
  <si>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</si>
  <si>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</si>
  <si>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</si>
  <si>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</si>
  <si>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</si>
  <si>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</si>
  <si>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</si>
  <si>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</si>
  <si>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</si>
  <si>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</si>
  <si>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</si>
  <si>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</si>
  <si>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</si>
  <si>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</si>
  <si>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</si>
  <si>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</si>
  <si>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</si>
  <si>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</si>
  <si>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</si>
  <si>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</si>
  <si>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</si>
  <si>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</si>
  <si>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</si>
  <si>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</si>
  <si>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</si>
  <si>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</si>
  <si>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</si>
  <si>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</si>
  <si>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</si>
  <si>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</si>
  <si>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</si>
  <si>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</si>
  <si>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</si>
  <si>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</si>
  <si>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</si>
  <si>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</si>
  <si>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</si>
  <si>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</si>
  <si>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</si>
  <si>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</si>
  <si>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</si>
  <si>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</si>
  <si>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</si>
  <si>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</si>
  <si>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</si>
  <si>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</si>
  <si>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</si>
  <si>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</si>
  <si>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</si>
  <si>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</si>
  <si>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</si>
  <si>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</si>
  <si>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</si>
  <si>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</si>
  <si>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</si>
  <si>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</si>
  <si>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</si>
  <si>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</si>
  <si>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</si>
  <si>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</si>
  <si>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</si>
  <si>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</si>
  <si>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</si>
  <si>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</si>
  <si>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</si>
  <si>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</si>
  <si>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</si>
  <si>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</si>
  <si>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</si>
  <si>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</si>
  <si>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</si>
  <si>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</si>
  <si>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</si>
  <si>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</si>
  <si>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</si>
  <si>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</si>
  <si>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</si>
  <si>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</si>
  <si>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</si>
  <si>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</si>
  <si>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</si>
  <si>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</si>
  <si>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</si>
  <si>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</si>
  <si>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</si>
  <si>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</si>
  <si>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</si>
  <si>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</si>
  <si>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</si>
  <si>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</si>
  <si>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</si>
  <si>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</si>
  <si>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</si>
  <si>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</si>
  <si>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</si>
  <si>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</si>
  <si>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</si>
  <si>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</si>
  <si>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</si>
  <si>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</si>
  <si>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</si>
  <si>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</si>
  <si>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</si>
  <si>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</si>
  <si>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</si>
  <si>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</si>
  <si>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</si>
  <si>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</si>
  <si>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</si>
  <si>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</si>
  <si>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</si>
  <si>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</si>
  <si>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</si>
  <si>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</si>
  <si>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</si>
  <si>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</si>
  <si>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</si>
  <si>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</si>
  <si>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</si>
  <si>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</si>
  <si>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</si>
  <si>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</si>
  <si>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</si>
  <si>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</si>
  <si>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</si>
  <si>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</si>
  <si>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</si>
  <si>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</si>
  <si>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</si>
  <si>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</si>
  <si>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</si>
  <si>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</si>
  <si>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</si>
  <si>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</si>
  <si>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</si>
  <si>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</si>
  <si>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</si>
  <si>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</si>
  <si>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</si>
  <si>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</si>
  <si>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</si>
  <si>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</si>
  <si>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</si>
  <si>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</si>
  <si>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</si>
  <si>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</si>
  <si>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</si>
  <si>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</si>
  <si>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</si>
  <si>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</si>
  <si>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</si>
  <si>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</si>
  <si>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</si>
  <si>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</si>
  <si>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</si>
  <si>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</si>
  <si>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</si>
  <si>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</si>
  <si>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</si>
  <si>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</si>
  <si>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</si>
  <si>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</si>
  <si>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</si>
  <si>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</si>
  <si>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</si>
  <si>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</si>
  <si>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</si>
  <si>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</si>
  <si>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</si>
  <si>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</si>
  <si>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</si>
  <si>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</si>
  <si>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</si>
  <si>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</si>
  <si>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</si>
  <si>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</si>
  <si>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</si>
  <si>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</si>
  <si>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</si>
  <si>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</si>
  <si>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</si>
  <si>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</si>
  <si>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</si>
  <si>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</si>
  <si>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</si>
  <si>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</si>
  <si>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</si>
  <si>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</si>
  <si>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</si>
  <si>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</si>
  <si>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</si>
  <si>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</si>
  <si>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</si>
  <si>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</si>
  <si>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</si>
  <si>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</si>
  <si>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</si>
  <si>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</si>
  <si>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</si>
  <si>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</si>
  <si>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</si>
  <si>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</si>
  <si>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</si>
  <si>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</si>
  <si>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</si>
  <si>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</si>
  <si>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</si>
  <si>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</si>
  <si>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</si>
  <si>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</si>
  <si>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</si>
  <si>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</si>
  <si>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</si>
  <si>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</si>
  <si>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</si>
  <si>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</si>
  <si>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</si>
  <si>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</si>
  <si>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</si>
  <si>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</si>
  <si>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</si>
  <si>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</si>
  <si>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</si>
  <si>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</si>
  <si>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</si>
  <si>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</si>
  <si>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</si>
  <si>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</si>
  <si>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</si>
  <si>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</si>
  <si>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</si>
  <si>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</si>
  <si>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</si>
  <si>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</si>
  <si>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</si>
  <si>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</si>
  <si>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</si>
  <si>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</si>
  <si>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</si>
  <si>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</si>
  <si>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</si>
  <si>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</si>
  <si>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</si>
  <si>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</si>
  <si>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</si>
  <si>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</si>
  <si>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</si>
  <si>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</si>
  <si>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</si>
  <si>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</si>
  <si>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</si>
  <si>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</si>
  <si>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</si>
  <si>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</si>
  <si>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</si>
  <si>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</si>
  <si>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</si>
  <si>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</si>
  <si>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</si>
  <si>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</si>
  <si>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</si>
  <si>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</si>
  <si>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</si>
  <si>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</si>
  <si>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</si>
  <si>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</si>
  <si>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</si>
  <si>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</si>
  <si>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</si>
  <si>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</si>
  <si>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</si>
  <si>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</si>
  <si>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</si>
  <si>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</si>
  <si>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</si>
  <si>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</si>
  <si>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</si>
  <si>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</si>
  <si>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</si>
  <si>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</si>
  <si>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</si>
  <si>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</si>
  <si>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</si>
  <si>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</si>
  <si>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</si>
  <si>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</si>
  <si>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</si>
  <si>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</si>
  <si>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</si>
  <si>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</si>
  <si>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</si>
  <si>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</si>
  <si>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</si>
  <si>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</si>
  <si>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</si>
  <si>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</si>
  <si>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</si>
  <si>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</si>
  <si>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</si>
  <si>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</si>
  <si>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</si>
  <si>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</si>
  <si>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</si>
  <si>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</si>
  <si>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</si>
  <si>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</si>
  <si>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</si>
  <si>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</si>
  <si>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</si>
  <si>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</si>
  <si>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</si>
  <si>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</si>
  <si>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</si>
  <si>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</si>
  <si>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</si>
  <si>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</si>
  <si>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</si>
  <si>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</si>
  <si>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</si>
  <si>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</si>
  <si>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</si>
  <si>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</si>
  <si>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</si>
  <si>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</si>
  <si>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</si>
  <si>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</si>
  <si>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</si>
  <si>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</si>
  <si>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</si>
  <si>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</si>
  <si>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</si>
  <si>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</si>
  <si>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</si>
  <si>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</si>
  <si>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</si>
  <si>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</si>
  <si>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</si>
  <si>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</si>
  <si>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</si>
  <si>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</si>
  <si>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</si>
  <si>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</si>
  <si>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</si>
  <si>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</si>
  <si>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</si>
  <si>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</si>
  <si>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</si>
  <si>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</si>
  <si>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</si>
  <si>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</si>
  <si>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</si>
  <si>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</si>
  <si>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</si>
  <si>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</si>
  <si>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</si>
  <si>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</si>
  <si>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</si>
  <si>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</si>
  <si>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</si>
  <si>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</si>
  <si>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</si>
  <si>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</si>
  <si>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</si>
  <si>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</si>
  <si>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</si>
  <si>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</si>
  <si>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</si>
  <si>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</si>
  <si>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</si>
  <si>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</si>
  <si>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</si>
  <si>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</si>
  <si>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</si>
  <si>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</si>
  <si>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</si>
  <si>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</si>
  <si>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</si>
  <si>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</si>
  <si>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</si>
  <si>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</si>
  <si>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</si>
  <si>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</si>
  <si>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</si>
  <si>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</si>
  <si>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</si>
  <si>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</si>
  <si>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</si>
  <si>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</si>
  <si>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</si>
  <si>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</si>
  <si>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</si>
  <si>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</si>
  <si>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</si>
  <si>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</si>
  <si>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</si>
  <si>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</si>
  <si>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</si>
  <si>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</si>
  <si>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</si>
  <si>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</si>
  <si>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</si>
  <si>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</si>
  <si>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</si>
  <si>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</si>
  <si>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</si>
  <si>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</si>
  <si>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</si>
  <si>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</si>
  <si>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</si>
  <si>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</si>
  <si>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</si>
  <si>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</si>
  <si>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</si>
  <si>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</si>
  <si>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</si>
  <si>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</si>
  <si>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</si>
  <si>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</si>
  <si>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</si>
  <si>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</si>
  <si>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</si>
  <si>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</si>
  <si>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</si>
  <si>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</si>
  <si>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</si>
  <si>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</si>
  <si>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</si>
  <si>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</si>
  <si>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</si>
  <si>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</si>
  <si>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</si>
  <si>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</si>
  <si>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</si>
  <si>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</si>
  <si>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</si>
  <si>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</si>
  <si>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</si>
  <si>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</si>
  <si>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</si>
  <si>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</si>
  <si>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</si>
  <si>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</si>
  <si>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</si>
  <si>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</si>
  <si>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</si>
  <si>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</si>
  <si>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</si>
  <si>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</si>
  <si>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</si>
  <si>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</si>
  <si>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</si>
  <si>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</si>
  <si>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</si>
  <si>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</si>
  <si>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</si>
  <si>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</si>
  <si>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</si>
  <si>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</si>
  <si>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</si>
  <si>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</si>
  <si>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</si>
  <si>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</si>
  <si>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</si>
  <si>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</si>
  <si>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</si>
  <si>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</si>
  <si>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</si>
  <si>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</si>
  <si>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</si>
  <si>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</si>
  <si>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</si>
  <si>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</si>
  <si>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</si>
  <si>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</si>
  <si>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</si>
  <si>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</si>
  <si>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</si>
  <si>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</si>
  <si>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</si>
  <si>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</si>
  <si>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</si>
  <si>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</si>
  <si>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</si>
  <si>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</si>
  <si>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</si>
  <si>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</si>
  <si>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</si>
  <si>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</si>
  <si>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</si>
  <si>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</si>
  <si>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</si>
  <si>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</si>
  <si>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</si>
  <si>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</si>
  <si>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</si>
  <si>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</si>
  <si>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</si>
  <si>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</si>
  <si>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</si>
  <si>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</si>
  <si>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</si>
  <si>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</si>
  <si>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</si>
  <si>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</si>
  <si>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</si>
  <si>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</si>
  <si>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</si>
  <si>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</si>
  <si>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</si>
  <si>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</si>
  <si>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</si>
  <si>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</si>
  <si>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</si>
  <si>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</si>
  <si>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</si>
  <si>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</si>
  <si>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</si>
  <si>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</si>
  <si>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</si>
  <si>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</si>
  <si>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</si>
  <si>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</si>
  <si>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</si>
  <si>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</si>
  <si>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</si>
  <si>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</si>
  <si>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</si>
  <si>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</si>
  <si>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</si>
  <si>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</si>
  <si>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</si>
  <si>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</si>
  <si>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</si>
  <si>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</si>
  <si>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</si>
  <si>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</si>
  <si>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</si>
  <si>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</si>
  <si>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</si>
  <si>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</si>
  <si>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</si>
  <si>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</si>
  <si>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</si>
  <si>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</si>
  <si>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</si>
  <si>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</si>
  <si>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</si>
  <si>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</si>
  <si>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</si>
  <si>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</si>
  <si>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</si>
  <si>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</si>
  <si>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</si>
  <si>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</si>
  <si>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</si>
  <si>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</si>
  <si>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</si>
  <si>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</si>
  <si>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</si>
  <si>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</si>
  <si>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</si>
  <si>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</si>
  <si>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</si>
  <si>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</si>
  <si>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</si>
  <si>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</si>
  <si>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</si>
  <si>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</si>
  <si>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</si>
  <si>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</si>
  <si>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</si>
  <si>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</si>
  <si>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</si>
  <si>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</si>
  <si>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</si>
  <si>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</si>
  <si>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</si>
  <si>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</si>
  <si>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</si>
  <si>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</si>
  <si>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</si>
  <si>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</si>
  <si>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</si>
  <si>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</si>
  <si>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</si>
  <si>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</si>
  <si>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</si>
  <si>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</si>
  <si>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</si>
  <si>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</si>
  <si>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</si>
  <si>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</si>
  <si>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</si>
  <si>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</si>
  <si>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</si>
  <si>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</si>
  <si>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</si>
  <si>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</si>
  <si>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</si>
  <si>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</si>
  <si>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</si>
  <si>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</si>
  <si>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</si>
  <si>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</si>
  <si>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</si>
  <si>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</si>
  <si>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</si>
  <si>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</si>
  <si>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</si>
  <si>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</si>
  <si>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</si>
  <si>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</si>
  <si>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</si>
  <si>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</si>
  <si>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</si>
  <si>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</si>
  <si>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</si>
  <si>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</si>
  <si>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</si>
  <si>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</si>
  <si>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</si>
  <si>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</si>
  <si>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</si>
  <si>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</si>
  <si>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</si>
  <si>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</si>
  <si>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</si>
  <si>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</si>
  <si>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</si>
  <si>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</si>
  <si>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</si>
  <si>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</si>
  <si>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</si>
  <si>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</si>
  <si>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</si>
  <si>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</si>
  <si>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</si>
  <si>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</si>
  <si>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</si>
  <si>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</si>
  <si>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</si>
  <si>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</si>
  <si>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</si>
  <si>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</si>
  <si>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</si>
  <si>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</si>
  <si>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</si>
  <si>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</si>
  <si>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</si>
  <si>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</si>
  <si>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</si>
  <si>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</si>
  <si>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</si>
  <si>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</si>
  <si>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</si>
  <si>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</si>
  <si>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</si>
  <si>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</si>
  <si>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</si>
  <si>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</si>
  <si>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</si>
  <si>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</si>
  <si>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</si>
  <si>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</si>
  <si>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</si>
  <si>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</si>
  <si>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</si>
  <si>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</si>
  <si>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</si>
  <si>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</si>
  <si>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</si>
  <si>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</si>
  <si>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</si>
  <si>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</si>
  <si>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</si>
  <si>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</si>
  <si>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</si>
  <si>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</si>
  <si>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</si>
  <si>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</si>
  <si>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</si>
  <si>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</si>
  <si>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</si>
  <si>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</si>
  <si>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</si>
  <si>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</si>
  <si>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</si>
  <si>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</si>
  <si>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</si>
  <si>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</si>
  <si>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</si>
  <si>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</si>
  <si>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</si>
  <si>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</si>
  <si>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</si>
  <si>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</si>
  <si>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</si>
  <si>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</si>
  <si>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</si>
  <si>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</si>
  <si>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</si>
  <si>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</si>
  <si>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</si>
  <si>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</si>
  <si>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</si>
  <si>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</si>
  <si>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</si>
  <si>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</si>
  <si>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</si>
  <si>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</si>
  <si>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</si>
  <si>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</si>
  <si>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</si>
  <si>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</si>
  <si>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</si>
  <si>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</si>
  <si>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</si>
  <si>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</si>
  <si>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</si>
  <si>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</si>
  <si>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</si>
  <si>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</si>
  <si>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</si>
  <si>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</si>
  <si>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</si>
  <si>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</si>
  <si>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</si>
  <si>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</si>
  <si>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</si>
  <si>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</si>
  <si>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</si>
  <si>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</si>
  <si>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</si>
  <si>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</si>
  <si>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</si>
  <si>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</si>
  <si>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</si>
  <si>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</si>
  <si>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</si>
  <si>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</si>
  <si>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</si>
  <si>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</si>
  <si>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</si>
  <si>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</si>
  <si>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</si>
  <si>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</si>
  <si>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</si>
  <si>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</si>
  <si>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</si>
  <si>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</si>
  <si>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</si>
  <si>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</si>
  <si>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</si>
  <si>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</si>
  <si>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</si>
  <si>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</si>
  <si>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</si>
  <si>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</si>
  <si>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</si>
  <si>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</si>
  <si>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</si>
  <si>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</si>
  <si>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</si>
  <si>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</si>
  <si>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</si>
  <si>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</si>
  <si>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</si>
  <si>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</si>
  <si>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</si>
  <si>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</si>
  <si>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</si>
  <si>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</si>
  <si>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</si>
  <si>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</si>
  <si>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</si>
  <si>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</si>
  <si>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</si>
  <si>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</si>
  <si>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</si>
  <si>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</si>
  <si>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</si>
  <si>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</si>
  <si>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</si>
  <si>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</si>
  <si>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</si>
  <si>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</si>
  <si>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</si>
  <si>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</si>
  <si>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</si>
  <si>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</si>
  <si>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</si>
  <si>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</si>
  <si>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</si>
  <si>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</si>
  <si>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</si>
  <si>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</si>
  <si>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</si>
  <si>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</si>
  <si>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</si>
  <si>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</si>
  <si>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</si>
  <si>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</si>
  <si>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</si>
  <si>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</si>
  <si>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</si>
  <si>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</si>
  <si>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</si>
  <si>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</si>
  <si>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</si>
  <si>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</si>
  <si>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</si>
  <si>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</si>
  <si>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</si>
  <si>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</si>
  <si>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</si>
  <si>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</si>
  <si>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</si>
  <si>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</si>
  <si>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</si>
  <si>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</si>
  <si>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</si>
  <si>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</si>
  <si>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</si>
  <si>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</si>
  <si>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</si>
  <si>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</si>
  <si>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</si>
  <si>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</si>
  <si>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</si>
  <si>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</si>
  <si>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</si>
  <si>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</si>
  <si>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</si>
  <si>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</si>
  <si>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</si>
  <si>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</si>
  <si>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</si>
  <si>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</si>
  <si>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</si>
  <si>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</si>
  <si>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</si>
  <si>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</si>
  <si>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</si>
  <si>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</si>
  <si>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</si>
  <si>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</si>
  <si>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</si>
  <si>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</si>
  <si>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</si>
  <si>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</si>
  <si>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</si>
  <si>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</si>
  <si>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</si>
  <si>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</si>
  <si>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</si>
  <si>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</si>
  <si>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</si>
  <si>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</si>
  <si>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</si>
  <si>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</si>
  <si>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</si>
  <si>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</si>
  <si>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</si>
  <si>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</si>
  <si>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</si>
  <si>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</si>
  <si>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</si>
  <si>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</si>
  <si>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</si>
  <si>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</si>
  <si>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</si>
  <si>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</si>
  <si>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</si>
  <si>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</si>
  <si>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</si>
  <si>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</si>
  <si>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</si>
  <si>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</si>
  <si>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</si>
  <si>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</si>
  <si>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</si>
  <si>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</si>
  <si>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</si>
  <si>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</si>
  <si>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</si>
  <si>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</si>
  <si>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</si>
  <si>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</si>
  <si>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</si>
  <si>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</si>
  <si>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</si>
  <si>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</si>
  <si>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</si>
  <si>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</si>
  <si>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</si>
  <si>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</si>
  <si>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</si>
  <si>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</si>
  <si>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</si>
  <si>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</si>
  <si>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</si>
  <si>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</si>
  <si>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</si>
  <si>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</si>
  <si>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</si>
  <si>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</si>
  <si>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</si>
  <si>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</si>
  <si>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</si>
  <si>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</si>
  <si>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</si>
  <si>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</si>
  <si>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</si>
  <si>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</si>
  <si>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</si>
  <si>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</si>
  <si>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</si>
  <si>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</si>
  <si>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</si>
  <si>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</si>
  <si>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</si>
  <si>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</si>
  <si>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</si>
  <si>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</si>
  <si>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</si>
  <si>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</si>
  <si>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</si>
  <si>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</si>
  <si>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</si>
  <si>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</si>
  <si>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</si>
  <si>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</si>
  <si>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</si>
  <si>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</si>
  <si>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</si>
  <si>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</si>
  <si>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</si>
  <si>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</si>
  <si>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</si>
  <si>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</si>
  <si>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</si>
  <si>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</si>
  <si>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</si>
  <si>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</si>
  <si>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</si>
  <si>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</si>
  <si>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</si>
  <si>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</si>
  <si>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</si>
  <si>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</si>
  <si>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</si>
  <si>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</si>
  <si>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</si>
  <si>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</si>
  <si>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</si>
  <si>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</si>
  <si>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</si>
  <si>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</si>
  <si>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</si>
  <si>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</si>
  <si>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</si>
  <si>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</si>
  <si>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</si>
  <si>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</si>
  <si>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</si>
  <si>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</si>
  <si>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</si>
  <si>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</si>
  <si>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</si>
  <si>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</si>
  <si>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</si>
  <si>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</si>
  <si>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</si>
  <si>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</si>
  <si>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</si>
  <si>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</si>
  <si>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</si>
  <si>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</si>
  <si>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</si>
  <si>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</si>
  <si>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</si>
  <si>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</si>
  <si>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</si>
  <si>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</si>
  <si>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</si>
  <si>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</si>
  <si>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</si>
  <si>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</si>
  <si>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</si>
  <si>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</si>
  <si>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</si>
  <si>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</si>
  <si>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</si>
  <si>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</si>
  <si>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</si>
  <si>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</si>
  <si>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</si>
  <si>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</si>
  <si>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</si>
  <si>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</si>
  <si>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</si>
  <si>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</si>
  <si>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</si>
  <si>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</si>
  <si>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</si>
  <si>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</si>
  <si>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</si>
  <si>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</si>
  <si>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</si>
  <si>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</si>
  <si>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</si>
  <si>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</si>
  <si>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</si>
  <si>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</si>
  <si>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</si>
  <si>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</si>
  <si>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</si>
  <si>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</si>
  <si>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</si>
  <si>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</si>
  <si>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</si>
  <si>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</si>
  <si>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</si>
  <si>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</si>
  <si>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</si>
  <si>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</si>
  <si>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</si>
  <si>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</si>
  <si>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</si>
  <si>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</si>
  <si>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</si>
  <si>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</si>
  <si>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</si>
  <si>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</si>
  <si>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</si>
  <si>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</si>
  <si>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</si>
  <si>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</si>
  <si>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</si>
  <si>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</si>
  <si>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</si>
  <si>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</si>
  <si>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</si>
  <si>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</si>
  <si>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</si>
  <si>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</si>
  <si>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</si>
  <si>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</si>
  <si>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</si>
  <si>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</si>
  <si>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</si>
  <si>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</si>
  <si>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</si>
  <si>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</si>
  <si>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</si>
  <si>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</si>
  <si>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</si>
  <si>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</si>
  <si>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</si>
  <si>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</si>
  <si>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</si>
  <si>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</si>
  <si>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</si>
  <si>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</si>
  <si>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</si>
  <si>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</si>
  <si>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</si>
  <si>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</si>
  <si>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</si>
  <si>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</si>
  <si>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</si>
  <si>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</si>
  <si>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</si>
  <si>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</si>
  <si>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</si>
  <si>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</si>
  <si>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</si>
  <si>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</si>
  <si>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</si>
  <si>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</si>
  <si>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</si>
  <si>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</si>
  <si>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</si>
  <si>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</si>
  <si>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</si>
  <si>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</si>
  <si>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</si>
  <si>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</si>
  <si>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</si>
  <si>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</si>
  <si>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</si>
  <si>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</si>
  <si>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</si>
  <si>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</si>
  <si>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</si>
  <si>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</si>
  <si>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</si>
  <si>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</si>
  <si>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</si>
  <si>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</si>
  <si>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</si>
  <si>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</si>
  <si>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</si>
  <si>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</si>
  <si>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</si>
  <si>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</si>
  <si>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</si>
  <si>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</si>
  <si>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</si>
  <si>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</si>
  <si>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</si>
  <si>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</si>
  <si>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</si>
  <si>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</si>
  <si>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</si>
  <si>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</si>
  <si>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</si>
  <si>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</si>
  <si>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</si>
  <si>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</si>
  <si>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</si>
  <si>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</si>
  <si>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</si>
  <si>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</si>
  <si>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</si>
  <si>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</si>
  <si>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</si>
  <si>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</si>
  <si>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</si>
  <si>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</si>
  <si>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</si>
  <si>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</si>
  <si>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</si>
  <si>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</si>
  <si>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</si>
  <si>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</si>
  <si>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</si>
  <si>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</si>
  <si>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</si>
  <si>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</si>
  <si>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</si>
  <si>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</si>
  <si>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</si>
  <si>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</si>
  <si>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</si>
  <si>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</si>
  <si>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</si>
  <si>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</si>
  <si>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</si>
  <si>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</si>
  <si>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</si>
  <si>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</si>
  <si>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</si>
  <si>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</si>
  <si>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</si>
  <si>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</si>
  <si>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</si>
  <si>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</si>
  <si>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</si>
  <si>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</si>
  <si>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</si>
  <si>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</si>
  <si>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</si>
  <si>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</si>
  <si>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</si>
  <si>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</si>
  <si>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</si>
  <si>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</si>
  <si>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</si>
  <si>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</si>
  <si>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</si>
  <si>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</si>
  <si>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</si>
  <si>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</si>
  <si>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</si>
  <si>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</si>
  <si>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</si>
  <si>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</si>
  <si>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</si>
  <si>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</si>
  <si>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</si>
  <si>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</si>
  <si>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</si>
  <si>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</si>
  <si>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</si>
  <si>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</si>
  <si>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</si>
  <si>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</si>
  <si>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</si>
  <si>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</si>
  <si>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</si>
  <si>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</si>
  <si>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</si>
  <si>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</si>
  <si>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</si>
  <si>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</si>
  <si>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</si>
  <si>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</si>
  <si>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</si>
  <si>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</si>
  <si>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</si>
  <si>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</si>
  <si>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</si>
  <si>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</si>
  <si>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</si>
  <si>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</si>
  <si>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</si>
  <si>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</si>
  <si>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</si>
  <si>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</si>
  <si>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</si>
  <si>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</si>
  <si>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</si>
  <si>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</si>
  <si>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</si>
  <si>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</si>
  <si>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</si>
  <si>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</si>
  <si>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</si>
  <si>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</si>
  <si>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</si>
  <si>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</si>
  <si>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</si>
  <si>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</si>
  <si>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</si>
  <si>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</si>
  <si>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</si>
  <si>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</si>
  <si>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</si>
  <si>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</si>
  <si>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</si>
  <si>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</si>
  <si>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</si>
  <si>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</si>
  <si>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</si>
  <si>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</si>
  <si>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</si>
  <si>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</si>
  <si>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</si>
  <si>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</si>
  <si>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</si>
  <si>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</si>
  <si>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</si>
  <si>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</si>
  <si>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</si>
  <si>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</si>
  <si>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</si>
  <si>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</si>
  <si>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</si>
  <si>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</si>
  <si>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</si>
  <si>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</si>
  <si>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</si>
  <si>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</si>
  <si>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</si>
  <si>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</si>
  <si>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</si>
  <si>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</si>
  <si>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</si>
  <si>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</si>
  <si>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</si>
  <si>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</si>
  <si>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</si>
  <si>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</si>
  <si>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</si>
  <si>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</si>
  <si>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</si>
  <si>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</si>
  <si>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</si>
  <si>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</si>
  <si>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</si>
  <si>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</si>
  <si>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</si>
  <si>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</si>
  <si>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</si>
  <si>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</si>
  <si>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</si>
  <si>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</si>
  <si>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</si>
  <si>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</si>
  <si>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</si>
  <si>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</si>
  <si>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</si>
  <si>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</si>
  <si>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</si>
  <si>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</si>
  <si>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</si>
  <si>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</si>
  <si>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</si>
  <si>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</si>
  <si>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</si>
  <si>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</si>
  <si>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</si>
  <si>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</si>
  <si>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</si>
  <si>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</si>
  <si>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</si>
  <si>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</si>
  <si>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</si>
  <si>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</si>
  <si>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</si>
  <si>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</si>
  <si>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</si>
  <si>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</si>
  <si>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</si>
  <si>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</si>
  <si>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</si>
  <si>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</si>
  <si>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</si>
  <si>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</si>
  <si>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</si>
  <si>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</si>
  <si>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</si>
  <si>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</si>
  <si>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</si>
  <si>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</si>
  <si>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</si>
  <si>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</si>
  <si>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</si>
  <si>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</si>
  <si>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</si>
  <si>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</si>
  <si>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</si>
  <si>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</si>
  <si>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</si>
  <si>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</si>
  <si>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</si>
  <si>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</si>
  <si>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</si>
  <si>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</si>
  <si>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</si>
  <si>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</si>
  <si>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</si>
  <si>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</si>
  <si>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</si>
  <si>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</si>
  <si>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</si>
  <si>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</si>
  <si>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</si>
  <si>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</si>
  <si>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</si>
  <si>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</si>
  <si>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</si>
  <si>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</si>
  <si>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</si>
  <si>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</si>
  <si>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</si>
  <si>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</si>
  <si>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</si>
  <si>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</si>
  <si>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</si>
  <si>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</si>
  <si>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</si>
  <si>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</si>
  <si>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</si>
  <si>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</si>
  <si>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</si>
  <si>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</si>
  <si>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</si>
  <si>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</si>
  <si>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</si>
  <si>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</si>
  <si>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</si>
  <si>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</si>
  <si>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</si>
  <si>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</si>
  <si>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</si>
  <si>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</si>
  <si>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</si>
  <si>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</si>
  <si>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</si>
  <si>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</si>
  <si>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</si>
  <si>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</si>
  <si>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</si>
  <si>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</si>
  <si>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</si>
  <si>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</si>
  <si>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</si>
  <si>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</si>
  <si>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</si>
  <si>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</si>
  <si>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</si>
  <si>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</si>
  <si>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</si>
  <si>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</si>
  <si>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</si>
  <si>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</si>
  <si>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</si>
  <si>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</si>
  <si>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</si>
  <si>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</si>
  <si>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</si>
  <si>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</si>
  <si>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</si>
  <si>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</si>
  <si>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</si>
  <si>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</si>
  <si>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</si>
  <si>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</si>
  <si>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</si>
  <si>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</si>
  <si>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</si>
  <si>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</si>
  <si>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</si>
  <si>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</si>
  <si>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</si>
  <si>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</si>
  <si>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</si>
  <si>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</si>
  <si>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</si>
  <si>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</si>
  <si>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</si>
  <si>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</si>
  <si>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</si>
  <si>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</si>
  <si>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</si>
  <si>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</si>
  <si>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</si>
  <si>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</si>
  <si>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</si>
  <si>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</si>
  <si>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</si>
  <si>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</si>
  <si>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</si>
  <si>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</si>
  <si>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</si>
  <si>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</si>
  <si>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</si>
  <si>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</si>
  <si>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</si>
  <si>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</si>
  <si>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</si>
  <si>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</si>
  <si>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</si>
  <si>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</si>
  <si>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</si>
  <si>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</si>
  <si>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</si>
  <si>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</si>
  <si>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</si>
  <si>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</si>
  <si>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</si>
  <si>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</si>
  <si>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</si>
  <si>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</si>
  <si>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</si>
  <si>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</si>
  <si>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</si>
  <si>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</si>
  <si>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</si>
  <si>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</si>
  <si>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</si>
  <si>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</si>
  <si>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</si>
  <si>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</si>
  <si>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</si>
  <si>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</si>
  <si>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</si>
  <si>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</si>
  <si>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</si>
  <si>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</si>
  <si>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</si>
  <si>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</si>
  <si>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</si>
  <si>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</si>
  <si>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</si>
  <si>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</si>
  <si>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</si>
  <si>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</si>
  <si>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</si>
  <si>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</si>
  <si>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</si>
  <si>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</si>
  <si>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</si>
  <si>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</si>
  <si>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</si>
  <si>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</si>
  <si>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</si>
  <si>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</si>
  <si>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</si>
  <si>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</si>
  <si>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</si>
  <si>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</si>
  <si>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</si>
  <si>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</si>
  <si>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</si>
  <si>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</si>
  <si>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</si>
  <si>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</si>
  <si>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</si>
  <si>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</si>
  <si>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</si>
  <si>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</si>
  <si>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</si>
  <si>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</si>
  <si>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</si>
  <si>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</si>
  <si>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</si>
  <si>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</si>
  <si>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</si>
  <si>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</si>
  <si>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</si>
  <si>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</si>
  <si>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</si>
  <si>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</si>
  <si>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</si>
  <si>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</si>
  <si>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</si>
  <si>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</si>
  <si>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</si>
  <si>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</si>
  <si>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</si>
  <si>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</si>
  <si>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</si>
  <si>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</si>
  <si>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</si>
  <si>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</si>
  <si>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</si>
  <si>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</si>
  <si>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</si>
  <si>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</si>
  <si>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</si>
  <si>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</si>
  <si>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</si>
  <si>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</si>
  <si>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</si>
  <si>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</si>
  <si>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</si>
  <si>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</si>
  <si>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</si>
  <si>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</si>
  <si>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</si>
  <si>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</si>
  <si>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</si>
  <si>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</si>
  <si>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</si>
  <si>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</si>
  <si>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</si>
  <si>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</si>
  <si>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</si>
  <si>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</si>
  <si>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</si>
  <si>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</si>
  <si>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</si>
  <si>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</si>
  <si>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</si>
  <si>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</si>
  <si>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</si>
  <si>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</si>
  <si>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</si>
  <si>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</si>
  <si>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</si>
  <si>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</si>
  <si>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</si>
  <si>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</si>
  <si>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</si>
  <si>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</si>
  <si>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</si>
  <si>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</si>
  <si>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</si>
  <si>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</si>
  <si>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</si>
  <si>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</si>
  <si>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</si>
  <si>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</si>
  <si>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</si>
  <si>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</si>
  <si>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</si>
  <si>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</si>
  <si>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</si>
  <si>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</si>
  <si>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</si>
  <si>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</si>
  <si>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</si>
  <si>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</si>
  <si>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</si>
  <si>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</si>
  <si>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</si>
  <si>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</si>
  <si>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</si>
  <si>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</si>
  <si>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</si>
  <si>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</si>
  <si>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</si>
  <si>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</si>
  <si>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</si>
  <si>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</si>
  <si>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</si>
  <si>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</si>
  <si>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</si>
  <si>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</si>
  <si>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</si>
  <si>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</si>
  <si>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</si>
  <si>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</si>
  <si>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</si>
  <si>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</si>
  <si>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</si>
  <si>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</si>
  <si>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</si>
  <si>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</si>
  <si>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</si>
  <si>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</si>
  <si>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</si>
  <si>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</si>
  <si>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</si>
  <si>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</si>
  <si>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</si>
  <si>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</si>
  <si>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</si>
  <si>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</si>
  <si>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</si>
  <si>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</si>
  <si>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</si>
  <si>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</si>
  <si>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</si>
  <si>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</si>
  <si>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</si>
  <si>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</si>
  <si>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</si>
  <si>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</si>
  <si>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</si>
  <si>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</si>
  <si>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</si>
  <si>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</si>
  <si>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</si>
  <si>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</si>
  <si>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</si>
  <si>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</si>
  <si>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</si>
  <si>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</si>
  <si>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</si>
  <si>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</si>
  <si>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</si>
  <si>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</si>
  <si>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</si>
  <si>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</si>
  <si>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</si>
  <si>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</si>
  <si>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</si>
  <si>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</si>
  <si>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</si>
  <si>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</si>
  <si>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</si>
  <si>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</si>
  <si>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</si>
  <si>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</si>
  <si>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</si>
  <si>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</si>
  <si>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</si>
  <si>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</si>
  <si>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</si>
  <si>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</si>
  <si>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</si>
  <si>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</si>
  <si>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</si>
  <si>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</si>
  <si>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</si>
  <si>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</si>
  <si>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</si>
  <si>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</si>
  <si>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</si>
  <si>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</si>
  <si>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</si>
  <si>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</si>
  <si>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</si>
  <si>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</si>
  <si>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</si>
  <si>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</si>
  <si>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</si>
  <si>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</si>
  <si>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</si>
  <si>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</si>
  <si>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</si>
  <si>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</si>
  <si>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</si>
  <si>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</si>
  <si>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</si>
  <si>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</si>
  <si>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</si>
  <si>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</si>
  <si>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</si>
  <si>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</si>
  <si>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</si>
  <si>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</si>
  <si>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</si>
  <si>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</si>
  <si>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</si>
  <si>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</si>
  <si>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</si>
  <si>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</si>
  <si>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</si>
  <si>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</si>
  <si>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</si>
  <si>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</si>
  <si>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</si>
  <si>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</si>
  <si>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</si>
  <si>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</si>
  <si>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</si>
  <si>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</si>
  <si>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</si>
  <si>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</si>
  <si>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</si>
  <si>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</si>
  <si>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</si>
  <si>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</si>
  <si>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</si>
  <si>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</si>
  <si>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</si>
  <si>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</si>
  <si>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</si>
  <si>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</si>
  <si>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</si>
  <si>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</si>
  <si>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</si>
  <si>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</si>
  <si>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</si>
  <si>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</si>
  <si>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</si>
  <si>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</si>
  <si>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</si>
  <si>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</si>
  <si>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</si>
  <si>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</si>
  <si>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</si>
  <si>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</si>
  <si>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</si>
  <si>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</si>
  <si>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</si>
  <si>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</si>
  <si>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</si>
  <si>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</si>
  <si>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</si>
  <si>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</si>
  <si>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</si>
  <si>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</si>
  <si>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</si>
  <si>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</si>
  <si>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</si>
  <si>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</si>
  <si>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</si>
  <si>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</si>
  <si>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</si>
  <si>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</si>
  <si>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</si>
  <si>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</si>
  <si>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</si>
  <si>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</si>
  <si>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</si>
  <si>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</si>
  <si>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</si>
  <si>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</si>
  <si>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</si>
  <si>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</si>
  <si>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</si>
  <si>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</si>
  <si>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</si>
  <si>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</si>
  <si>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</si>
  <si>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</si>
  <si>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</si>
  <si>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</si>
  <si>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</si>
  <si>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</si>
  <si>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</si>
  <si>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</si>
  <si>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</si>
  <si>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</si>
  <si>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</si>
  <si>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</si>
  <si>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</si>
  <si>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</si>
  <si>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</si>
  <si>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</si>
  <si>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</si>
  <si>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</si>
  <si>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</si>
  <si>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</si>
  <si>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</si>
  <si>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</si>
  <si>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</si>
  <si>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</si>
  <si>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</si>
  <si>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</si>
  <si>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</si>
  <si>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</si>
  <si>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</si>
  <si>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</si>
  <si>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</si>
  <si>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</si>
  <si>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</si>
  <si>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</si>
  <si>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</si>
  <si>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</si>
  <si>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</si>
  <si>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</si>
  <si>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</si>
  <si>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</si>
  <si>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</si>
  <si>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</si>
  <si>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</si>
  <si>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</si>
  <si>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</si>
  <si>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</si>
  <si>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</si>
  <si>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</si>
  <si>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</si>
  <si>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</si>
  <si>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</si>
  <si>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</si>
  <si>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</si>
  <si>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</si>
  <si>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</si>
  <si>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</si>
  <si>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</si>
  <si>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</si>
  <si>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</si>
  <si>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</si>
  <si>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</si>
  <si>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</si>
  <si>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</si>
  <si>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</si>
  <si>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</si>
  <si>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</si>
  <si>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</si>
  <si>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</si>
  <si>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</si>
  <si>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</si>
  <si>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</si>
  <si>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</si>
  <si>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</si>
  <si>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</si>
  <si>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</si>
  <si>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</si>
  <si>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</si>
  <si>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</si>
  <si>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</si>
  <si>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</si>
  <si>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</si>
  <si>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</si>
  <si>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</si>
  <si>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</si>
  <si>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</si>
  <si>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</si>
  <si>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</si>
  <si>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</si>
  <si>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</si>
  <si>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</si>
  <si>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</si>
  <si>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</si>
  <si>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</si>
  <si>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</si>
  <si>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</si>
  <si>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</si>
  <si>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</si>
  <si>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</si>
  <si>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</si>
  <si>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</si>
  <si>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</si>
  <si>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</si>
  <si>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</si>
  <si>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</si>
  <si>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</si>
  <si>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</si>
  <si>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</si>
  <si>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</si>
  <si>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</si>
  <si>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</si>
  <si>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</si>
  <si>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</si>
  <si>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</si>
  <si>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</si>
  <si>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</si>
  <si>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</si>
  <si>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</si>
  <si>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</si>
  <si>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</si>
  <si>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</si>
  <si>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</si>
  <si>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</si>
  <si>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</si>
  <si>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</si>
  <si>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</si>
  <si>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</si>
  <si>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</si>
  <si>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</si>
  <si>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</si>
  <si>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</si>
  <si>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</si>
  <si>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</si>
  <si>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</si>
  <si>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</si>
  <si>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</si>
  <si>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</si>
  <si>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</si>
  <si>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</si>
  <si>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</si>
  <si>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</si>
  <si>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</si>
  <si>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</si>
  <si>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</si>
  <si>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</si>
  <si>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</si>
  <si>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</si>
  <si>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</si>
  <si>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</si>
  <si>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</si>
  <si>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</si>
  <si>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</si>
  <si>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</si>
  <si>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</si>
  <si>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</si>
  <si>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</si>
  <si>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</si>
  <si>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</si>
  <si>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</si>
  <si>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</si>
  <si>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</si>
  <si>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</si>
  <si>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</si>
  <si>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</si>
  <si>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</si>
  <si>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</si>
  <si>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</si>
  <si>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</si>
  <si>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</si>
  <si>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</si>
  <si>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</si>
  <si>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</si>
  <si>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</si>
  <si>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</si>
  <si>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</si>
  <si>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</si>
  <si>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</si>
  <si>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</si>
  <si>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</si>
  <si>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</si>
  <si>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</si>
  <si>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</si>
  <si>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</si>
  <si>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</si>
  <si>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</si>
  <si>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</si>
  <si>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</si>
  <si>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</si>
  <si>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</si>
  <si>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</si>
  <si>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</si>
  <si>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</si>
  <si>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</si>
  <si>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</si>
  <si>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</si>
  <si>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</si>
  <si>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</si>
  <si>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</si>
  <si>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</si>
  <si>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</si>
  <si>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</si>
  <si>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</si>
  <si>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</si>
  <si>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</si>
  <si>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</si>
  <si>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</si>
  <si>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</si>
  <si>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</si>
  <si>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</si>
  <si>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</si>
  <si>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</si>
  <si>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</si>
  <si>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</si>
  <si>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</si>
  <si>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</si>
  <si>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</si>
  <si>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</si>
  <si>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</si>
  <si>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</si>
  <si>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</si>
  <si>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</si>
  <si>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</si>
  <si>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</si>
  <si>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</si>
  <si>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</si>
  <si>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</si>
  <si>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</si>
  <si>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</si>
  <si>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</si>
  <si>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</si>
  <si>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</si>
  <si>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</si>
  <si>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</si>
  <si>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</si>
  <si>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</si>
  <si>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</si>
  <si>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</si>
  <si>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</si>
  <si>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</si>
  <si>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</si>
  <si>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</si>
  <si>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</si>
  <si>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</si>
  <si>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</si>
  <si>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</si>
  <si>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</si>
  <si>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</si>
  <si>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</si>
  <si>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</si>
  <si>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</si>
  <si>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</si>
  <si>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</si>
  <si>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</si>
  <si>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</si>
  <si>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</si>
  <si>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</si>
  <si>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</si>
  <si>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</si>
  <si>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</si>
  <si>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</si>
  <si>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</si>
  <si>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</si>
  <si>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</si>
  <si>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</si>
  <si>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</si>
  <si>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</si>
  <si>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</si>
  <si>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</si>
  <si>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</si>
  <si>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</si>
  <si>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</si>
  <si>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</si>
  <si>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</si>
  <si>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</si>
  <si>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</si>
  <si>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</si>
  <si>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</si>
  <si>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</si>
  <si>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</si>
  <si>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</si>
  <si>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</si>
  <si>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</si>
  <si>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</si>
  <si>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</si>
  <si>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</si>
  <si>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</si>
  <si>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</si>
  <si>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</si>
  <si>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</si>
  <si>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</si>
  <si>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</si>
  <si>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</si>
  <si>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</si>
  <si>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</si>
  <si>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</si>
  <si>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</si>
  <si>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</si>
  <si>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</si>
  <si>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</si>
  <si>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</si>
  <si>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</si>
  <si>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</si>
  <si>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</si>
  <si>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</si>
  <si>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</si>
  <si>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</si>
  <si>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</si>
  <si>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</si>
  <si>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</si>
  <si>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</si>
  <si>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</si>
  <si>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</si>
  <si>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</si>
  <si>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</si>
  <si>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</si>
  <si>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</si>
  <si>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</si>
  <si>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</si>
  <si>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</si>
  <si>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</si>
  <si>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</si>
  <si>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</si>
  <si>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</si>
  <si>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</si>
  <si>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</si>
  <si>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</si>
  <si>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</si>
  <si>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</si>
  <si>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</si>
  <si>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</si>
  <si>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</si>
  <si>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</si>
  <si>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</si>
  <si>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</si>
  <si>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</si>
  <si>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</si>
  <si>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</si>
  <si>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</si>
  <si>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</si>
  <si>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</si>
  <si>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</si>
  <si>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</si>
  <si>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</si>
  <si>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</si>
  <si>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</si>
  <si>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</si>
  <si>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</si>
  <si>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</si>
  <si>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</si>
  <si>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</si>
  <si>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</si>
  <si>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</si>
  <si>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</si>
  <si>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</si>
  <si>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</si>
  <si>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</si>
  <si>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</si>
  <si>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</si>
  <si>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</si>
  <si>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</si>
  <si>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</si>
  <si>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</si>
  <si>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</si>
  <si>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</si>
  <si>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</si>
  <si>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</si>
  <si>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</si>
  <si>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</si>
  <si>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</si>
  <si>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</si>
  <si>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</si>
  <si>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</si>
  <si>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</si>
  <si>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</si>
  <si>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</si>
  <si>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</si>
  <si>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</si>
  <si>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</si>
  <si>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</si>
  <si>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</si>
  <si>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</si>
  <si>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</si>
  <si>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</si>
  <si>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</si>
  <si>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</si>
  <si>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</si>
  <si>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</si>
  <si>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</si>
  <si>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</si>
  <si>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</si>
  <si>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</si>
  <si>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</si>
  <si>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</si>
  <si>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</si>
  <si>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</si>
  <si>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</si>
  <si>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</si>
  <si>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</si>
  <si>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</si>
  <si>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</si>
  <si>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</si>
  <si>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</si>
  <si>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</si>
  <si>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</si>
  <si>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</si>
  <si>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</si>
  <si>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</si>
  <si>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</si>
  <si>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</si>
  <si>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</si>
  <si>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</si>
  <si>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</si>
  <si>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</si>
  <si>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</si>
  <si>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</si>
  <si>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</si>
  <si>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</si>
  <si>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</si>
  <si>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</si>
  <si>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</si>
  <si>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</si>
  <si>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</si>
  <si>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</si>
  <si>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</si>
  <si>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</si>
  <si>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</si>
  <si>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</si>
  <si>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</si>
  <si>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</si>
  <si>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</si>
  <si>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</si>
  <si>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</si>
  <si>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</si>
  <si>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</si>
  <si>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</si>
  <si>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</si>
  <si>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</si>
  <si>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</si>
  <si>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</si>
  <si>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</si>
  <si>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</si>
  <si>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</si>
  <si>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</si>
  <si>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</si>
  <si>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</si>
  <si>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</si>
  <si>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</si>
  <si>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</si>
  <si>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</si>
  <si>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</si>
  <si>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</si>
  <si>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</si>
  <si>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</si>
  <si>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</si>
  <si>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</si>
  <si>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</si>
  <si>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</si>
  <si>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</si>
  <si>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</si>
  <si>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</si>
  <si>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</si>
  <si>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</si>
  <si>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</si>
  <si>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</si>
  <si>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</si>
  <si>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</si>
  <si>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</si>
  <si>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</si>
  <si>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</si>
  <si>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</si>
  <si>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</si>
  <si>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</si>
  <si>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</si>
  <si>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</si>
  <si>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</si>
  <si>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</si>
  <si>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</si>
  <si>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</si>
  <si>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</si>
  <si>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</si>
  <si>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</si>
  <si>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</si>
  <si>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</si>
  <si>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</si>
  <si>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</si>
  <si>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</si>
  <si>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</si>
  <si>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</si>
  <si>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</si>
  <si>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</si>
  <si>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</si>
  <si>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</si>
  <si>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</si>
  <si>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</si>
  <si>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</si>
  <si>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</si>
  <si>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</si>
  <si>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</si>
  <si>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</si>
  <si>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</si>
  <si>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</si>
  <si>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</si>
  <si>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</si>
  <si>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</si>
  <si>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</si>
  <si>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</si>
  <si>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</si>
  <si>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</si>
  <si>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</si>
  <si>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</si>
  <si>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</si>
  <si>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</si>
  <si>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</si>
  <si>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</si>
  <si>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</si>
  <si>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</si>
  <si>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</si>
  <si>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</si>
  <si>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</si>
  <si>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</si>
  <si>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</si>
  <si>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</si>
  <si>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</si>
  <si>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</si>
  <si>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</si>
  <si>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</si>
  <si>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</si>
  <si>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</si>
  <si>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</si>
  <si>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</si>
  <si>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</si>
  <si>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</si>
  <si>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</si>
  <si>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</si>
  <si>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</si>
  <si>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</si>
  <si>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</si>
  <si>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</si>
  <si>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</si>
  <si>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</si>
  <si>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</si>
  <si>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</si>
  <si>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</si>
  <si>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</si>
  <si>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</si>
  <si>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</si>
  <si>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</si>
  <si>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</si>
  <si>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</si>
  <si>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</si>
  <si>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</si>
  <si>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</si>
  <si>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</si>
  <si>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</si>
  <si>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</si>
  <si>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</si>
  <si>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</si>
  <si>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</si>
  <si>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</si>
  <si>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</si>
  <si>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</si>
  <si>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</si>
  <si>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</si>
  <si>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</si>
  <si>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</si>
  <si>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</si>
  <si>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</si>
  <si>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</si>
  <si>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</si>
  <si>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</si>
  <si>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</si>
  <si>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</si>
  <si>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</si>
  <si>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</si>
  <si>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</si>
  <si>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</si>
  <si>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</si>
  <si>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</si>
  <si>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</si>
  <si>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</si>
  <si>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</si>
  <si>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</si>
  <si>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</si>
  <si>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</si>
  <si>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</si>
  <si>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</si>
  <si>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</si>
  <si>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</si>
  <si>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</si>
  <si>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</si>
  <si>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</si>
  <si>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</si>
  <si>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</si>
  <si>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</si>
  <si>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</si>
  <si>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</si>
  <si>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</si>
  <si>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</si>
  <si>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</si>
  <si>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</si>
  <si>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</si>
  <si>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</si>
  <si>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</si>
  <si>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</si>
  <si>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</si>
  <si>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</si>
  <si>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</si>
  <si>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</si>
  <si>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</si>
  <si>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</si>
  <si>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</si>
  <si>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</si>
  <si>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</si>
  <si>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</si>
  <si>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</si>
  <si>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</si>
  <si>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</si>
  <si>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</si>
  <si>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</si>
  <si>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</si>
  <si>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</si>
  <si>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</si>
  <si>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</si>
  <si>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</si>
  <si>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</si>
  <si>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</si>
  <si>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</si>
  <si>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</si>
  <si>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</si>
  <si>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</si>
  <si>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</si>
  <si>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</si>
  <si>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</si>
  <si>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</si>
  <si>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</si>
  <si>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</si>
  <si>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</si>
  <si>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</si>
  <si>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</si>
  <si>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</si>
  <si>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</si>
  <si>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</si>
  <si>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</si>
  <si>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</si>
  <si>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</si>
  <si>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</si>
  <si>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</si>
  <si>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</si>
  <si>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</si>
  <si>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</si>
  <si>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</si>
  <si>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</si>
  <si>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</si>
  <si>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</si>
  <si>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</si>
  <si>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</si>
  <si>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</si>
  <si>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</si>
  <si>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</si>
  <si>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</si>
  <si>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</si>
  <si>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</si>
  <si>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</si>
  <si>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</si>
  <si>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</si>
  <si>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</si>
  <si>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</si>
  <si>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</si>
  <si>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</si>
  <si>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</si>
  <si>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</si>
  <si>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</si>
  <si>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</si>
  <si>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</si>
  <si>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</si>
  <si>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</si>
  <si>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</si>
  <si>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</si>
  <si>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</si>
  <si>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</si>
  <si>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</si>
  <si>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</si>
  <si>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</si>
  <si>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</si>
  <si>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</si>
  <si>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</si>
  <si>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</si>
  <si>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</si>
  <si>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</si>
  <si>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</si>
  <si>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</si>
  <si>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</si>
  <si>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</si>
  <si>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</si>
  <si>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</si>
  <si>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</si>
  <si>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</si>
  <si>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</si>
  <si>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</si>
  <si>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</si>
  <si>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</si>
  <si>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</si>
  <si>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</si>
  <si>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</si>
  <si>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</si>
  <si>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</si>
  <si>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</si>
  <si>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</si>
  <si>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</si>
  <si>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</si>
  <si>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</si>
  <si>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</si>
  <si>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</si>
  <si>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</si>
  <si>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</si>
  <si>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</si>
  <si>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</si>
  <si>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</si>
  <si>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</si>
  <si>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</si>
  <si>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</si>
  <si>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</si>
  <si>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</si>
  <si>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</si>
  <si>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</si>
  <si>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</si>
  <si>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</si>
  <si>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</si>
  <si>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</si>
  <si>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</si>
  <si>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</si>
  <si>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</si>
  <si>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</si>
  <si>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</si>
  <si>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</si>
  <si>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</si>
  <si>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</si>
  <si>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</si>
  <si>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</si>
  <si>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</si>
  <si>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</si>
  <si>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</si>
  <si>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</si>
  <si>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</si>
  <si>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</si>
  <si>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</si>
  <si>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</si>
  <si>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</si>
  <si>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</si>
  <si>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</si>
  <si>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</si>
  <si>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</si>
  <si>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</si>
  <si>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</si>
  <si>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</si>
  <si>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</si>
  <si>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</si>
  <si>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</si>
  <si>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</si>
  <si>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</si>
  <si>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</si>
  <si>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</si>
  <si>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</si>
  <si>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</si>
  <si>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</si>
  <si>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</si>
  <si>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</si>
  <si>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</si>
  <si>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</si>
  <si>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</si>
  <si>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</si>
  <si>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</si>
  <si>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</si>
  <si>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</si>
  <si>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</si>
  <si>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</si>
  <si>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</si>
  <si>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</si>
  <si>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</si>
  <si>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</si>
  <si>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</si>
  <si>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</si>
  <si>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</si>
  <si>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</si>
  <si>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</si>
  <si>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</si>
  <si>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</si>
  <si>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</si>
  <si>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</si>
  <si>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</si>
  <si>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</si>
  <si>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</si>
  <si>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</si>
  <si>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</si>
  <si>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</si>
  <si>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</si>
  <si>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</si>
  <si>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</si>
  <si>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</si>
  <si>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</si>
  <si>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</si>
  <si>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</si>
  <si>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</si>
  <si>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</si>
  <si>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</si>
  <si>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</si>
  <si>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</si>
  <si>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</si>
  <si>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</si>
  <si>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</si>
  <si>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</si>
  <si>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</si>
  <si>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</si>
  <si>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</si>
  <si>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</si>
  <si>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</si>
  <si>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</si>
  <si>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</si>
  <si>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</si>
  <si>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</si>
  <si>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</si>
  <si>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</si>
  <si>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</si>
  <si>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</si>
  <si>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</si>
  <si>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</si>
  <si>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</si>
  <si>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</si>
  <si>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</si>
  <si>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</si>
  <si>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</si>
  <si>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</si>
  <si>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</si>
  <si>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</si>
  <si>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</si>
  <si>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</si>
  <si>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</si>
  <si>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</si>
  <si>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</si>
  <si>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</si>
  <si>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</si>
  <si>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</si>
  <si>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</si>
  <si>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</si>
  <si>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</si>
  <si>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</si>
  <si>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</si>
  <si>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</si>
  <si>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</si>
  <si>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</si>
  <si>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</si>
  <si>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</si>
  <si>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</si>
  <si>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</si>
  <si>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</si>
  <si>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</si>
  <si>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</si>
  <si>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</si>
  <si>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</si>
  <si>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</si>
  <si>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</si>
  <si>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</si>
  <si>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</si>
  <si>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</si>
  <si>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</si>
  <si>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</si>
  <si>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</si>
  <si>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</si>
  <si>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</si>
  <si>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</si>
  <si>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</si>
  <si>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</si>
  <si>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</si>
  <si>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</si>
  <si>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</si>
  <si>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</si>
  <si>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</si>
  <si>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</si>
  <si>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</si>
  <si>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</si>
  <si>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</si>
  <si>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</si>
  <si>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</si>
  <si>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</si>
  <si>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</si>
  <si>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</si>
  <si>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</si>
  <si>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</si>
  <si>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</si>
  <si>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</si>
  <si>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</si>
  <si>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</si>
  <si>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</si>
  <si>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</si>
  <si>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</si>
  <si>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</si>
  <si>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</si>
  <si>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</si>
  <si>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</si>
  <si>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</si>
  <si>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</si>
  <si>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</si>
  <si>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</si>
  <si>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</si>
  <si>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</si>
  <si>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</si>
  <si>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</si>
  <si>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</si>
  <si>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</si>
  <si>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</si>
  <si>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</si>
  <si>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</si>
  <si>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</si>
  <si>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</si>
  <si>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</si>
  <si>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</si>
  <si>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</si>
  <si>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</si>
  <si>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</si>
  <si>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</si>
  <si>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</si>
  <si>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</si>
  <si>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</si>
  <si>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</si>
  <si>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</si>
  <si>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</si>
  <si>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</si>
  <si>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</si>
  <si>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</si>
  <si>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</si>
  <si>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</si>
  <si>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</si>
  <si>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</si>
  <si>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</si>
  <si>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</si>
  <si>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</si>
  <si>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</si>
  <si>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</si>
  <si>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</si>
  <si>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</si>
  <si>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</si>
  <si>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</si>
  <si>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</si>
  <si>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</si>
  <si>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</si>
  <si>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</si>
  <si>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</si>
  <si>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</si>
  <si>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</si>
  <si>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</si>
  <si>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</si>
  <si>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</si>
  <si>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</si>
  <si>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</si>
  <si>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</si>
  <si>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</si>
  <si>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</si>
  <si>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</si>
  <si>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</si>
  <si>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</si>
  <si>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</si>
  <si>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</si>
  <si>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</si>
  <si>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</si>
  <si>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</si>
  <si>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</si>
  <si>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</si>
  <si>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</si>
  <si>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</si>
  <si>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</si>
  <si>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</si>
  <si>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</si>
  <si>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</si>
  <si>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</si>
  <si>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</si>
  <si>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</si>
  <si>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</si>
  <si>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</si>
  <si>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</si>
  <si>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</si>
  <si>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</si>
  <si>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</si>
  <si>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</si>
  <si>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</si>
  <si>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</si>
  <si>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</si>
  <si>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</si>
  <si>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</si>
  <si>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</si>
  <si>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</si>
  <si>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</si>
  <si>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</si>
  <si>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</si>
  <si>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</si>
  <si>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</si>
  <si>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</si>
  <si>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</si>
  <si>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</si>
  <si>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</si>
  <si>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</si>
  <si>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</si>
  <si>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</si>
  <si>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</si>
  <si>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</si>
  <si>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</si>
  <si>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</si>
  <si>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</si>
  <si>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</si>
  <si>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</si>
  <si>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</si>
  <si>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</si>
  <si>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</si>
  <si>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</si>
  <si>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</si>
  <si>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</si>
  <si>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</si>
  <si>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</si>
  <si>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</si>
  <si>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</si>
  <si>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</si>
  <si>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</si>
  <si>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</si>
  <si>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</si>
  <si>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</si>
  <si>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</si>
  <si>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</si>
  <si>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</si>
  <si>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</si>
  <si>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</si>
  <si>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</si>
  <si>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</si>
  <si>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</si>
  <si>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</si>
  <si>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</si>
  <si>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</si>
  <si>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</si>
  <si>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</si>
  <si>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</si>
  <si>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</si>
  <si>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</si>
  <si>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</si>
  <si>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</si>
  <si>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</si>
  <si>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</si>
  <si>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</si>
  <si>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</si>
  <si>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</si>
  <si>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</si>
  <si>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</si>
  <si>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</si>
  <si>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</si>
  <si>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</si>
  <si>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</si>
  <si>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</si>
  <si>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</si>
  <si>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</si>
  <si>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</si>
  <si>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</si>
  <si>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</si>
  <si>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</si>
  <si>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</si>
  <si>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</si>
  <si>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</si>
  <si>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</si>
  <si>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</si>
  <si>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</si>
  <si>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</si>
  <si>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</si>
  <si>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</si>
  <si>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</si>
  <si>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</si>
  <si>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</si>
  <si>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</si>
  <si>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</si>
  <si>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</si>
  <si>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</si>
  <si>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</si>
  <si>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</si>
  <si>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</si>
  <si>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</si>
  <si>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</si>
  <si>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</si>
  <si>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</si>
  <si>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</si>
  <si>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</si>
  <si>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</si>
  <si>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</si>
  <si>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</si>
  <si>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</si>
  <si>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</si>
  <si>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</si>
  <si>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</si>
  <si>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</si>
  <si>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</si>
  <si>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</si>
  <si>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</si>
  <si>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</si>
  <si>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</si>
  <si>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</si>
  <si>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</si>
  <si>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</si>
  <si>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</si>
  <si>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</si>
  <si>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</si>
  <si>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</si>
  <si>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</si>
  <si>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</si>
  <si>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</si>
  <si>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</si>
  <si>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</si>
  <si>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</si>
  <si>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</si>
  <si>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</si>
  <si>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</si>
  <si>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</si>
  <si>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</si>
  <si>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</si>
  <si>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</si>
  <si>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</si>
  <si>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</si>
  <si>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</si>
  <si>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</si>
  <si>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</si>
  <si>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</si>
  <si>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</si>
  <si>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</si>
  <si>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</si>
  <si>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</si>
  <si>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</si>
  <si>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</si>
  <si>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</si>
  <si>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</si>
  <si>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</si>
  <si>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</si>
  <si>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</si>
  <si>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</si>
  <si>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</si>
  <si>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</si>
  <si>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</si>
  <si>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</si>
  <si>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</si>
  <si>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</si>
  <si>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</si>
  <si>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</si>
  <si>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</si>
  <si>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</si>
  <si>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</si>
  <si>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</si>
  <si>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</si>
  <si>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</si>
  <si>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</si>
  <si>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</si>
  <si>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</si>
  <si>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</si>
  <si>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</si>
  <si>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</si>
  <si>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</si>
  <si>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</si>
  <si>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</si>
  <si>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</si>
  <si>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</si>
  <si>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</si>
  <si>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</si>
  <si>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</si>
  <si>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</si>
  <si>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</si>
  <si>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</si>
  <si>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</si>
  <si>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</si>
  <si>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</si>
  <si>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</si>
  <si>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</si>
  <si>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</si>
  <si>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</si>
  <si>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</si>
  <si>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</si>
  <si>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</si>
  <si>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</si>
  <si>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</si>
  <si>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</si>
  <si>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</si>
  <si>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</si>
  <si>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</si>
  <si>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</si>
  <si>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</si>
  <si>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</si>
  <si>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</si>
  <si>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</si>
  <si>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</si>
  <si>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</si>
  <si>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</si>
  <si>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</si>
  <si>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</si>
  <si>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</si>
  <si>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</si>
  <si>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</si>
  <si>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</si>
  <si>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</si>
  <si>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</si>
  <si>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</si>
  <si>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</si>
  <si>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</si>
  <si>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</si>
  <si>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</si>
  <si>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</si>
  <si>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</si>
  <si>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</si>
  <si>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</si>
  <si>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</si>
  <si>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</si>
  <si>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</si>
  <si>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</si>
  <si>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</si>
  <si>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</si>
  <si>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</si>
  <si>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</si>
  <si>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</si>
  <si>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</si>
  <si>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</si>
  <si>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</si>
  <si>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</si>
  <si>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</si>
  <si>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</si>
  <si>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</si>
  <si>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</si>
  <si>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</si>
  <si>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</si>
  <si>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</si>
  <si>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</si>
  <si>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</si>
  <si>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</si>
  <si>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</si>
  <si>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</si>
  <si>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</si>
  <si>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</si>
  <si>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</si>
  <si>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</si>
  <si>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</si>
  <si>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</si>
  <si>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</si>
  <si>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</si>
  <si>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</si>
  <si>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</si>
  <si>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</si>
  <si>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</si>
  <si>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</si>
  <si>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</si>
  <si>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</si>
  <si>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</si>
  <si>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</si>
  <si>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</si>
  <si>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</si>
  <si>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</si>
  <si>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</si>
  <si>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</si>
  <si>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</si>
  <si>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</si>
  <si>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</si>
  <si>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</si>
  <si>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</si>
  <si>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</si>
  <si>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</si>
  <si>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</si>
  <si>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</si>
  <si>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</si>
  <si>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</si>
  <si>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</si>
  <si>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</si>
  <si>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</si>
  <si>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</si>
  <si>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</si>
  <si>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</si>
  <si>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</si>
  <si>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</si>
  <si>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</si>
  <si>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</si>
  <si>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</si>
  <si>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</si>
  <si>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</si>
  <si>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</si>
  <si>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</si>
  <si>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</si>
  <si>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</si>
  <si>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</si>
  <si>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</si>
  <si>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</si>
  <si>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</si>
  <si>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</si>
  <si>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</si>
  <si>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</si>
  <si>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</si>
  <si>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</si>
  <si>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</si>
  <si>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</si>
  <si>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</si>
  <si>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</si>
  <si>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</si>
  <si>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</si>
  <si>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</si>
  <si>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</si>
  <si>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</si>
  <si>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</si>
  <si>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</si>
  <si>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</si>
  <si>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</si>
  <si>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</si>
  <si>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</si>
  <si>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</si>
  <si>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</si>
  <si>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</si>
  <si>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</si>
  <si>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</si>
  <si>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</si>
  <si>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</si>
  <si>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</si>
  <si>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</si>
  <si>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</si>
  <si>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</si>
  <si>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</si>
  <si>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</si>
  <si>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</si>
  <si>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</si>
  <si>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</si>
  <si>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</si>
  <si>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</si>
  <si>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</si>
  <si>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</si>
  <si>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</si>
  <si>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</si>
  <si>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</si>
  <si>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</si>
  <si>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</si>
  <si>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</si>
  <si>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</si>
  <si>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</si>
  <si>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</si>
  <si>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</si>
  <si>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</si>
  <si>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</si>
  <si>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</si>
  <si>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</si>
  <si>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</si>
  <si>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</si>
  <si>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</si>
  <si>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</si>
  <si>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</si>
  <si>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</si>
  <si>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</si>
  <si>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</si>
  <si>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</si>
  <si>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</si>
  <si>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</si>
  <si>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</si>
  <si>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</si>
  <si>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</si>
  <si>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</si>
  <si>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</si>
  <si>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</si>
  <si>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</si>
  <si>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</si>
  <si>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</si>
  <si>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</si>
  <si>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</si>
  <si>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</si>
  <si>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</si>
  <si>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</si>
  <si>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</si>
  <si>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</si>
  <si>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</si>
  <si>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</si>
  <si>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</si>
  <si>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</si>
  <si>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</si>
  <si>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</si>
  <si>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</si>
  <si>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</si>
  <si>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</si>
  <si>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</si>
  <si>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</si>
  <si>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</si>
  <si>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</si>
  <si>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</si>
  <si>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</si>
  <si>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</si>
  <si>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</si>
  <si>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</si>
  <si>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</si>
  <si>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</si>
  <si>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</si>
  <si>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</si>
  <si>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</si>
  <si>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</si>
  <si>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</si>
  <si>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</si>
  <si>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</si>
  <si>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</si>
  <si>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</si>
  <si>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</si>
  <si>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</si>
  <si>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</si>
  <si>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</si>
  <si>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</si>
  <si>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</si>
  <si>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</si>
  <si>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</si>
  <si>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</si>
  <si>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</si>
  <si>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</si>
  <si>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</si>
  <si>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</si>
  <si>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</si>
  <si>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</si>
  <si>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</si>
  <si>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</si>
  <si>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</si>
  <si>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</si>
  <si>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</si>
  <si>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</si>
  <si>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</si>
  <si>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</si>
  <si>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</si>
  <si>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</si>
  <si>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</si>
  <si>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</si>
  <si>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</si>
  <si>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</si>
  <si>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</si>
  <si>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</si>
  <si>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</si>
  <si>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</si>
  <si>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</si>
  <si>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</si>
  <si>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</si>
  <si>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</si>
  <si>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</si>
  <si>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</si>
  <si>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</si>
  <si>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</si>
  <si>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</si>
  <si>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</si>
  <si>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</si>
  <si>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</si>
  <si>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</si>
  <si>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</si>
  <si>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</si>
  <si>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</si>
  <si>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</si>
  <si>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</si>
  <si>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</si>
  <si>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</si>
  <si>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</si>
  <si>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</si>
  <si>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</si>
  <si>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</si>
  <si>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</si>
  <si>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</si>
  <si>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</si>
  <si>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</si>
  <si>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</si>
  <si>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</si>
  <si>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</si>
  <si>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</si>
  <si>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</si>
  <si>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</si>
  <si>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</si>
  <si>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</si>
  <si>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</si>
  <si>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</si>
  <si>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</si>
  <si>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</si>
  <si>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</si>
  <si>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</si>
  <si>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</si>
  <si>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</si>
  <si>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</si>
  <si>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</si>
  <si>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</si>
  <si>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</si>
  <si>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</si>
  <si>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</si>
  <si>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</si>
  <si>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</si>
  <si>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</si>
  <si>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</si>
  <si>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</si>
  <si>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</si>
  <si>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</si>
  <si>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</si>
  <si>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</si>
  <si>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</si>
  <si>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</si>
  <si>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</si>
  <si>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</si>
  <si>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</si>
  <si>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</si>
  <si>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</si>
  <si>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</si>
  <si>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</si>
  <si>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</si>
  <si>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</si>
  <si>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</si>
  <si>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</si>
  <si>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</si>
  <si>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</si>
  <si>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</si>
  <si>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</si>
  <si>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</si>
  <si>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</si>
  <si>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</si>
  <si>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</si>
  <si>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</si>
  <si>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</si>
  <si>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</si>
  <si>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</si>
  <si>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</si>
  <si>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</si>
  <si>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</si>
  <si>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</si>
  <si>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</si>
  <si>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</si>
  <si>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</si>
  <si>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</si>
  <si>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</si>
  <si>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</si>
  <si>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</si>
  <si>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</si>
  <si>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</si>
  <si>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</si>
  <si>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</si>
  <si>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</si>
  <si>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</si>
  <si>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</si>
  <si>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</si>
  <si>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</si>
  <si>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</si>
  <si>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</si>
  <si>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</si>
  <si>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</si>
  <si>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</si>
  <si>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</si>
  <si>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</si>
  <si>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</si>
  <si>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</si>
  <si>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</si>
  <si>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</si>
  <si>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</si>
  <si>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</si>
  <si>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</si>
  <si>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</si>
  <si>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</si>
  <si>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</si>
  <si>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</si>
  <si>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</si>
  <si>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</si>
  <si>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</si>
  <si>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</si>
  <si>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</si>
  <si>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</si>
  <si>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</si>
  <si>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</si>
  <si>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</si>
  <si>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</si>
  <si>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</si>
  <si>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</si>
  <si>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</si>
  <si>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</si>
  <si>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</si>
  <si>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</si>
  <si>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</si>
  <si>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</si>
  <si>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</si>
  <si>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</si>
  <si>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</si>
  <si>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</si>
  <si>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</si>
  <si>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</si>
  <si>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</si>
  <si>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</si>
  <si>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</si>
  <si>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</si>
  <si>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</si>
  <si>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</si>
  <si>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</si>
  <si>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</si>
  <si>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</si>
  <si>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</si>
  <si>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</si>
  <si>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</si>
  <si>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</si>
  <si>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</si>
  <si>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</si>
  <si>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</si>
  <si>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</si>
  <si>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</si>
  <si>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</si>
  <si>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</si>
  <si>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</si>
  <si>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</si>
  <si>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</si>
  <si>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</si>
  <si>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</si>
  <si>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</si>
  <si>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</si>
  <si>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</si>
  <si>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</si>
  <si>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</si>
  <si>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</si>
  <si>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</si>
  <si>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</si>
  <si>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</si>
  <si>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</si>
  <si>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</si>
  <si>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</si>
  <si>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</si>
  <si>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</si>
  <si>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</si>
  <si>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</si>
  <si>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</si>
  <si>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</si>
  <si>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</si>
  <si>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</si>
  <si>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</si>
  <si>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</si>
  <si>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</si>
  <si>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</si>
  <si>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</si>
  <si>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</si>
  <si>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</si>
  <si>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</si>
  <si>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</si>
  <si>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</si>
  <si>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</si>
  <si>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</si>
  <si>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</si>
  <si>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</si>
  <si>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</si>
  <si>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</si>
  <si>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</si>
  <si>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</si>
  <si>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</si>
  <si>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</si>
  <si>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</si>
  <si>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</si>
  <si>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</si>
  <si>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</si>
  <si>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</si>
  <si>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</si>
  <si>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</si>
  <si>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</si>
  <si>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</si>
  <si>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</si>
  <si>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</si>
  <si>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</si>
  <si>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</si>
  <si>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</si>
  <si>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</si>
  <si>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</si>
  <si>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</si>
  <si>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</si>
  <si>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</si>
  <si>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</si>
  <si>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</si>
  <si>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</si>
  <si>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</si>
  <si>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</si>
  <si>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</si>
  <si>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</si>
  <si>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</si>
  <si>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</si>
  <si>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</si>
  <si>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</si>
  <si>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</si>
  <si>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</si>
  <si>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</si>
  <si>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</si>
  <si>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</si>
  <si>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</si>
  <si>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</si>
  <si>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</si>
  <si>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</si>
  <si>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</si>
  <si>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</si>
  <si>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</si>
  <si>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</si>
  <si>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</si>
  <si>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</si>
  <si>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</si>
  <si>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</si>
  <si>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</si>
  <si>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</si>
  <si>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</si>
  <si>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</si>
  <si>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</si>
  <si>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</si>
  <si>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</si>
  <si>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</si>
  <si>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</si>
  <si>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</si>
  <si>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</si>
  <si>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</si>
  <si>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</si>
  <si>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</si>
  <si>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</si>
  <si>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</si>
  <si>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</si>
  <si>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</si>
  <si>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</si>
  <si>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</si>
  <si>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</si>
  <si>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</si>
  <si>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</si>
  <si>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</si>
  <si>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</si>
  <si>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</si>
  <si>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</si>
  <si>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</si>
  <si>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</si>
  <si>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</si>
  <si>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</si>
  <si>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</si>
  <si>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</si>
  <si>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</si>
  <si>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</si>
  <si>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</si>
  <si>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</si>
  <si>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</si>
  <si>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</si>
  <si>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</si>
  <si>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</si>
  <si>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</si>
  <si>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</si>
  <si>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</si>
  <si>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</si>
  <si>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</si>
  <si>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</si>
  <si>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</si>
  <si>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</si>
  <si>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</si>
  <si>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</si>
  <si>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</si>
  <si>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</si>
  <si>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</si>
  <si>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</si>
  <si>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</si>
  <si>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</si>
  <si>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</si>
  <si>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</si>
  <si>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</si>
  <si>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</si>
  <si>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</si>
  <si>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</si>
  <si>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</si>
  <si>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</si>
  <si>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</si>
  <si>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</si>
  <si>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</si>
  <si>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</si>
  <si>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</si>
  <si>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</si>
  <si>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</si>
  <si>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</si>
  <si>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</si>
  <si>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</si>
  <si>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</si>
  <si>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</si>
  <si>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</si>
  <si>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</si>
  <si>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</si>
  <si>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</si>
  <si>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</si>
  <si>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</si>
  <si>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</si>
  <si>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</si>
  <si>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</si>
  <si>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</si>
  <si>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</si>
  <si>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</si>
  <si>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</si>
  <si>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</si>
  <si>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</si>
  <si>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</si>
  <si>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</si>
  <si>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</si>
  <si>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</si>
  <si>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</si>
  <si>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</si>
  <si>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</si>
  <si>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</si>
  <si>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</si>
  <si>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</si>
  <si>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</si>
  <si>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</si>
  <si>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</si>
  <si>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</si>
  <si>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</si>
  <si>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</si>
  <si>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</si>
  <si>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</si>
  <si>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</si>
  <si>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</si>
  <si>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</si>
  <si>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</si>
  <si>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</si>
  <si>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</si>
  <si>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</si>
  <si>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</si>
  <si>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</si>
  <si>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</si>
  <si>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</si>
  <si>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</si>
  <si>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</si>
  <si>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</si>
  <si>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</si>
  <si>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</si>
  <si>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</si>
  <si>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</si>
  <si>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</si>
  <si>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</si>
  <si>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</si>
  <si>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</si>
  <si>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</si>
  <si>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</si>
  <si>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</si>
  <si>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</si>
  <si>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</si>
  <si>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</si>
  <si>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</si>
  <si>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</si>
  <si>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</si>
  <si>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</si>
  <si>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</si>
  <si>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</si>
  <si>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</si>
  <si>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</si>
  <si>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</si>
  <si>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</si>
  <si>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</si>
  <si>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</si>
  <si>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</si>
  <si>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</si>
  <si>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</si>
  <si>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</si>
  <si>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</si>
  <si>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</si>
  <si>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</si>
  <si>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</si>
  <si>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</si>
  <si>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</si>
  <si>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</si>
  <si>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</si>
  <si>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</si>
  <si>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</si>
  <si>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</si>
  <si>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</si>
  <si>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</si>
  <si>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</si>
  <si>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</si>
  <si>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</si>
  <si>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</si>
  <si>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</si>
  <si>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</si>
  <si>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</si>
  <si>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</si>
  <si>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</si>
  <si>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</si>
  <si>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</si>
  <si>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</si>
  <si>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</si>
  <si>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</si>
  <si>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</si>
  <si>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</si>
  <si>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</si>
  <si>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</si>
  <si>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</si>
  <si>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</si>
  <si>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</si>
  <si>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</si>
  <si>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</si>
  <si>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</si>
  <si>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</si>
  <si>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</si>
  <si>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</si>
  <si>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</si>
  <si>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</si>
  <si>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</si>
  <si>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</si>
  <si>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</si>
  <si>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</si>
  <si>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</si>
  <si>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</si>
  <si>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</si>
  <si>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</si>
  <si>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</si>
  <si>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</si>
  <si>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</si>
  <si>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</si>
  <si>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</si>
  <si>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</si>
  <si>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</si>
  <si>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</si>
  <si>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</si>
  <si>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</si>
  <si>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</si>
  <si>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</si>
  <si>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</si>
  <si>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</si>
  <si>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</si>
  <si>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</si>
  <si>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</si>
  <si>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</si>
  <si>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</si>
  <si>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</si>
  <si>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</si>
  <si>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</si>
  <si>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</si>
  <si>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</si>
  <si>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</si>
  <si>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</si>
  <si>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</si>
  <si>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</si>
  <si>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</si>
  <si>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</si>
  <si>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</si>
  <si>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</si>
  <si>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</si>
  <si>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</si>
  <si>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</si>
  <si>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</si>
  <si>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</si>
  <si>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</si>
  <si>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</si>
  <si>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</si>
  <si>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</si>
  <si>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</si>
  <si>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</si>
  <si>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</si>
  <si>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</si>
  <si>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</si>
  <si>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</si>
  <si>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</si>
  <si>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</si>
  <si>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</si>
  <si>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</si>
  <si>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</si>
  <si>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</si>
  <si>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</si>
  <si>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</si>
  <si>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</si>
  <si>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</si>
  <si>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</si>
  <si>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</si>
  <si>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</si>
  <si>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</si>
  <si>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</si>
  <si>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</si>
  <si>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</si>
  <si>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</si>
  <si>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</si>
  <si>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</si>
  <si>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</si>
  <si>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</si>
  <si>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</si>
  <si>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</si>
  <si>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</si>
  <si>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</si>
  <si>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</si>
  <si>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</si>
  <si>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</si>
  <si>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</si>
  <si>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</si>
  <si>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</si>
  <si>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</si>
  <si>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</si>
  <si>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</si>
  <si>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</si>
  <si>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</si>
  <si>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</si>
  <si>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</si>
  <si>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</si>
  <si>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</si>
  <si>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</si>
  <si>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</si>
  <si>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</si>
  <si>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</si>
  <si>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</si>
  <si>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</si>
  <si>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</si>
  <si>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</si>
  <si>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</si>
  <si>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</si>
  <si>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</si>
  <si>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</si>
  <si>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</si>
  <si>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</si>
  <si>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</si>
  <si>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</si>
  <si>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</si>
  <si>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</si>
  <si>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</si>
  <si>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</si>
  <si>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</si>
  <si>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</si>
  <si>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</si>
  <si>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</si>
  <si>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</si>
  <si>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</si>
  <si>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</si>
  <si>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</si>
  <si>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</si>
  <si>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</si>
  <si>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</si>
  <si>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</si>
  <si>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</si>
  <si>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</si>
  <si>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</si>
  <si>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</si>
  <si>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</si>
  <si>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</si>
  <si>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</si>
  <si>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</si>
  <si>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</si>
  <si>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</si>
  <si>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</si>
  <si>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</si>
  <si>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</si>
  <si>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</si>
  <si>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</si>
  <si>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</si>
  <si>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</si>
  <si>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</si>
  <si>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</si>
  <si>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</si>
  <si>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</si>
  <si>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</si>
  <si>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</si>
  <si>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</si>
  <si>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</si>
  <si>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</si>
  <si>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</si>
  <si>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</si>
  <si>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</si>
  <si>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</si>
  <si>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</si>
  <si>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</si>
  <si>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</si>
  <si>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</si>
  <si>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</si>
  <si>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</si>
  <si>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</si>
  <si>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</si>
  <si>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</si>
  <si>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</si>
  <si>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</si>
  <si>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</si>
  <si>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</si>
  <si>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</si>
  <si>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</si>
  <si>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</si>
  <si>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</si>
  <si>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</si>
  <si>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</si>
  <si>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</si>
  <si>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</si>
  <si>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</si>
  <si>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</si>
  <si>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</si>
  <si>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</si>
  <si>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</si>
  <si>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</si>
  <si>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</si>
  <si>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</si>
  <si>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</si>
  <si>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</si>
  <si>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</si>
  <si>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</si>
  <si>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</si>
  <si>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</si>
  <si>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</si>
  <si>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</si>
  <si>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</si>
  <si>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</si>
  <si>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</si>
  <si>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</si>
  <si>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</si>
  <si>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</si>
  <si>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</si>
  <si>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</si>
  <si>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</si>
  <si>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</si>
  <si>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</si>
  <si>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</si>
  <si>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</si>
  <si>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</si>
  <si>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</si>
  <si>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</si>
  <si>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</si>
  <si>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</si>
  <si>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</si>
  <si>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</si>
  <si>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</si>
  <si>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</si>
  <si>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</si>
  <si>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</si>
  <si>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</si>
  <si>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</si>
  <si>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</si>
  <si>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</si>
  <si>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</si>
  <si>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</si>
  <si>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</si>
  <si>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</si>
  <si>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</si>
  <si>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</si>
  <si>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</si>
  <si>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</si>
  <si>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</si>
  <si>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</si>
  <si>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</si>
  <si>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</si>
  <si>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</si>
  <si>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</si>
  <si>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</si>
  <si>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</si>
  <si>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</si>
  <si>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</si>
  <si>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</si>
  <si>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</si>
  <si>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</si>
  <si>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</si>
  <si>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</si>
  <si>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</si>
  <si>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</si>
  <si>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</si>
  <si>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</si>
  <si>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</si>
  <si>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</si>
  <si>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</si>
  <si>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</si>
  <si>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</si>
  <si>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</si>
  <si>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</si>
  <si>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</si>
  <si>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</si>
  <si>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</si>
  <si>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</si>
  <si>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</si>
  <si>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</si>
  <si>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</si>
  <si>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</si>
  <si>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</si>
  <si>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</si>
  <si>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</si>
  <si>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</si>
  <si>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</si>
  <si>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</si>
  <si>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</si>
  <si>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</si>
  <si>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</si>
  <si>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</si>
  <si>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</si>
  <si>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</si>
  <si>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</si>
  <si>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</si>
  <si>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</si>
  <si>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</si>
  <si>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</si>
  <si>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</si>
  <si>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</si>
  <si>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</si>
  <si>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</si>
  <si>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</si>
  <si>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</si>
  <si>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</si>
  <si>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</si>
  <si>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</si>
  <si>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</si>
  <si>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</si>
  <si>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</si>
  <si>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</si>
  <si>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</si>
  <si>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</si>
  <si>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</si>
  <si>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</si>
  <si>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</si>
  <si>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</si>
  <si>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</si>
  <si>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</si>
  <si>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</si>
  <si>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</si>
  <si>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</si>
  <si>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</si>
  <si>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</si>
  <si>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</si>
  <si>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</si>
  <si>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</si>
  <si>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</si>
  <si>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</si>
  <si>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</si>
  <si>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</si>
  <si>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</si>
  <si>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</si>
  <si>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</si>
  <si>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</si>
  <si>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</si>
  <si>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</si>
  <si>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</si>
  <si>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</si>
  <si>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</si>
  <si>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</si>
  <si>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</si>
  <si>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</si>
  <si>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</si>
  <si>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</si>
  <si>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</si>
  <si>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</si>
  <si>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</si>
  <si>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</si>
  <si>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</si>
  <si>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</si>
  <si>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</si>
  <si>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</si>
  <si>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</si>
  <si>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</si>
  <si>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</si>
  <si>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</si>
  <si>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</si>
  <si>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</si>
  <si>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</si>
  <si>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</si>
  <si>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</si>
  <si>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</si>
  <si>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</si>
  <si>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</si>
  <si>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</si>
  <si>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</si>
  <si>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</si>
  <si>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</si>
  <si>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</si>
  <si>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</si>
  <si>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</si>
  <si>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</si>
  <si>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</si>
  <si>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</si>
  <si>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</si>
  <si>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</si>
  <si>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</si>
  <si>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</si>
  <si>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</si>
  <si>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</si>
  <si>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</si>
  <si>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</si>
  <si>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</si>
  <si>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</si>
  <si>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</si>
  <si>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</si>
  <si>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</si>
  <si>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</si>
  <si>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</si>
  <si>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</si>
  <si>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</si>
  <si>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</si>
  <si>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</si>
  <si>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</si>
  <si>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</si>
  <si>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</si>
  <si>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</si>
  <si>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</si>
  <si>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</si>
  <si>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</si>
  <si>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</si>
  <si>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</si>
  <si>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</si>
  <si>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</si>
  <si>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</si>
  <si>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</si>
  <si>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</si>
  <si>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</si>
  <si>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</si>
  <si>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</si>
  <si>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</si>
  <si>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</si>
  <si>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</si>
  <si>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</si>
  <si>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</si>
  <si>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</si>
  <si>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</si>
  <si>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</si>
  <si>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</si>
  <si>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</si>
  <si>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</si>
  <si>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</si>
  <si>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</si>
  <si>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</si>
  <si>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</si>
  <si>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</si>
  <si>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</si>
  <si>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</si>
  <si>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</si>
  <si>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</si>
  <si>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</si>
  <si>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</si>
  <si>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</si>
  <si>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</si>
  <si>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</si>
  <si>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</si>
  <si>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</si>
  <si>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</si>
  <si>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</si>
  <si>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</si>
  <si>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</si>
  <si>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</si>
  <si>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</si>
  <si>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</si>
  <si>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</si>
  <si>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</si>
  <si>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</si>
  <si>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</si>
  <si>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</si>
  <si>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</si>
  <si>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</si>
  <si>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</si>
  <si>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</si>
  <si>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</si>
  <si>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</si>
  <si>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</si>
  <si>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</si>
  <si>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</si>
  <si>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</si>
  <si>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</si>
  <si>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</si>
  <si>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</si>
  <si>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</si>
  <si>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</si>
  <si>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</si>
  <si>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</si>
  <si>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</si>
  <si>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</si>
  <si>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</si>
  <si>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</si>
  <si>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</si>
  <si>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</si>
  <si>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</si>
  <si>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</si>
  <si>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</si>
  <si>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</si>
  <si>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</si>
  <si>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</si>
  <si>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</si>
  <si>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</si>
  <si>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</si>
  <si>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</si>
  <si>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</si>
  <si>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</si>
  <si>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</si>
  <si>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</si>
  <si>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</si>
  <si>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</si>
  <si>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</si>
  <si>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</si>
  <si>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</si>
  <si>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</si>
  <si>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</si>
  <si>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</si>
  <si>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</si>
  <si>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</si>
  <si>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</si>
  <si>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</si>
  <si>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</si>
  <si>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</si>
  <si>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</si>
  <si>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</si>
  <si>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</si>
  <si>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</si>
  <si>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</si>
  <si>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</si>
  <si>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</si>
  <si>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</si>
  <si>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</si>
  <si>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</si>
  <si>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</si>
  <si>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</si>
  <si>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</si>
  <si>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</si>
  <si>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</si>
  <si>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</si>
  <si>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</si>
  <si>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</si>
  <si>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</si>
  <si>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</si>
  <si>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</si>
  <si>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</si>
  <si>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</si>
  <si>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</si>
  <si>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</si>
  <si>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</si>
  <si>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</si>
  <si>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</si>
  <si>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</si>
  <si>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</si>
  <si>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</si>
  <si>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</si>
  <si>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</si>
  <si>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</si>
  <si>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</si>
  <si>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</si>
  <si>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</si>
  <si>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</si>
  <si>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</si>
  <si>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</si>
  <si>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</si>
  <si>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</si>
  <si>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</si>
  <si>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</si>
  <si>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</si>
  <si>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</si>
  <si>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</si>
  <si>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</si>
  <si>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</si>
  <si>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</si>
  <si>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</si>
  <si>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</si>
  <si>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</si>
  <si>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</si>
  <si>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</si>
  <si>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</si>
  <si>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</si>
  <si>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</si>
  <si>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</si>
  <si>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</si>
  <si>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</si>
  <si>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</si>
  <si>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</si>
  <si>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</si>
  <si>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</si>
  <si>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</si>
  <si>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</si>
  <si>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</si>
  <si>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</si>
  <si>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</si>
  <si>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</si>
  <si>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</si>
  <si>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</si>
  <si>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</si>
  <si>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</si>
  <si>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</si>
  <si>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</si>
  <si>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</si>
  <si>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</si>
  <si>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</si>
  <si>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</si>
  <si>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</si>
  <si>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</si>
  <si>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</si>
  <si>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</si>
  <si>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</si>
  <si>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</si>
  <si>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</si>
  <si>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</si>
  <si>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</si>
  <si>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</si>
  <si>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</si>
  <si>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</si>
  <si>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</si>
  <si>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</si>
  <si>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</si>
  <si>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</si>
  <si>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</si>
  <si>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</si>
  <si>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</si>
  <si>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</si>
  <si>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</si>
  <si>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</si>
  <si>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</si>
  <si>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</si>
  <si>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</si>
  <si>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</si>
  <si>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</si>
  <si>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</si>
  <si>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</si>
  <si>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</si>
  <si>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</si>
  <si>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</si>
  <si>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</si>
  <si>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</si>
  <si>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</si>
  <si>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</si>
  <si>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</si>
  <si>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</si>
  <si>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</si>
  <si>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</si>
  <si>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</si>
  <si>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</si>
  <si>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</si>
  <si>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</si>
  <si>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</si>
  <si>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</si>
  <si>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</si>
  <si>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</si>
  <si>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</si>
  <si>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</si>
  <si>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</si>
  <si>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</si>
  <si>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</si>
  <si>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</si>
  <si>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</si>
  <si>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</si>
  <si>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</si>
  <si>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</si>
  <si>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</si>
  <si>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</si>
  <si>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</si>
  <si>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</si>
  <si>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</si>
  <si>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</si>
  <si>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</si>
  <si>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</si>
  <si>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</si>
  <si>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</si>
  <si>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</si>
  <si>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</si>
  <si>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</si>
  <si>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</si>
  <si>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</si>
  <si>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</si>
  <si>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</si>
  <si>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</si>
  <si>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</si>
  <si>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</si>
  <si>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</si>
  <si>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</si>
  <si>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</si>
  <si>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</si>
  <si>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</si>
  <si>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</si>
  <si>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</si>
  <si>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</si>
  <si>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</si>
  <si>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</si>
  <si>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</si>
  <si>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</si>
  <si>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</si>
  <si>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</si>
  <si>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</si>
  <si>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</si>
  <si>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</si>
  <si>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</si>
  <si>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</si>
  <si>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</si>
  <si>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</si>
  <si>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</si>
  <si>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</si>
  <si>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</si>
  <si>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</si>
  <si>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</si>
  <si>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</si>
  <si>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</si>
  <si>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</si>
  <si>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</si>
  <si>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</si>
  <si>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</si>
  <si>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</si>
  <si>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</si>
  <si>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</si>
  <si>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</si>
  <si>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</si>
  <si>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</si>
  <si>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</si>
  <si>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</si>
  <si>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</si>
  <si>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</si>
  <si>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</si>
  <si>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</si>
  <si>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</si>
  <si>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</si>
  <si>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</si>
  <si>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</si>
  <si>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</si>
  <si>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</si>
  <si>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</si>
  <si>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</si>
  <si>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</si>
  <si>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</si>
  <si>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</si>
  <si>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</si>
  <si>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</si>
  <si>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</si>
  <si>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</si>
  <si>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</si>
  <si>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</si>
  <si>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</si>
  <si>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</si>
  <si>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</si>
  <si>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</si>
  <si>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</si>
  <si>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</si>
  <si>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</si>
  <si>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</si>
  <si>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</si>
  <si>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</si>
  <si>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</si>
  <si>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</si>
  <si>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</si>
  <si>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</si>
  <si>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</si>
  <si>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</si>
  <si>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</si>
  <si>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</si>
  <si>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</si>
  <si>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</si>
  <si>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</si>
  <si>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</si>
  <si>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</si>
  <si>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</si>
  <si>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</si>
  <si>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</si>
  <si>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</si>
  <si>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</si>
  <si>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</si>
  <si>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</si>
  <si>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</si>
  <si>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</si>
  <si>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</si>
  <si>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</si>
  <si>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</si>
  <si>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</si>
  <si>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</si>
  <si>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</si>
  <si>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</si>
  <si>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</si>
  <si>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</si>
  <si>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</si>
  <si>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</si>
  <si>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</si>
  <si>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</si>
  <si>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</si>
  <si>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</si>
  <si>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</si>
  <si>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</si>
  <si>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</si>
  <si>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</si>
  <si>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</si>
  <si>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</si>
  <si>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</si>
  <si>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</si>
  <si>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</si>
  <si>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</si>
  <si>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</si>
  <si>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</si>
  <si>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</si>
  <si>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</si>
  <si>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</si>
  <si>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</si>
  <si>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</si>
  <si>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</si>
  <si>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</si>
  <si>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</si>
  <si>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</si>
  <si>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</si>
  <si>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</si>
  <si>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</si>
  <si>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</si>
  <si>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</si>
  <si>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</si>
  <si>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</si>
  <si>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</si>
  <si>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</si>
  <si>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</si>
  <si>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</si>
  <si>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</si>
  <si>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</si>
  <si>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</si>
  <si>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</si>
  <si>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</si>
  <si>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</si>
  <si>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</si>
  <si>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</si>
  <si>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</si>
  <si>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</si>
  <si>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</si>
  <si>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</si>
  <si>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</si>
  <si>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</si>
  <si>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</si>
  <si>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</si>
  <si>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</si>
  <si>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</si>
  <si>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</si>
  <si>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</si>
  <si>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</si>
  <si>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</si>
  <si>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</si>
  <si>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</si>
  <si>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</si>
  <si>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</si>
  <si>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</si>
  <si>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</si>
  <si>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</si>
  <si>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</si>
  <si>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</si>
  <si>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</si>
  <si>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</si>
  <si>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</si>
  <si>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</si>
  <si>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</si>
  <si>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</si>
  <si>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</si>
  <si>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</si>
  <si>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</si>
  <si>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</si>
  <si>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</si>
  <si>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</si>
  <si>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</si>
  <si>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</si>
  <si>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</si>
  <si>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</si>
  <si>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</si>
  <si>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</si>
  <si>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</si>
  <si>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</si>
  <si>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</si>
  <si>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</si>
  <si>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</si>
  <si>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</si>
  <si>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</si>
  <si>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</si>
  <si>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</si>
  <si>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</si>
  <si>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</si>
  <si>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</si>
  <si>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</si>
  <si>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</si>
  <si>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</si>
  <si>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</si>
  <si>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</si>
  <si>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</si>
  <si>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</si>
  <si>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</si>
  <si>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</si>
  <si>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</si>
  <si>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</si>
  <si>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</si>
  <si>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</si>
  <si>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</si>
  <si>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</si>
  <si>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</si>
  <si>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</si>
  <si>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</si>
  <si>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</si>
  <si>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</si>
  <si>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</si>
  <si>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</si>
  <si>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</si>
  <si>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</si>
  <si>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</si>
  <si>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</si>
  <si>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</si>
  <si>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</si>
  <si>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</si>
  <si>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</si>
  <si>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</si>
  <si>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</si>
  <si>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</si>
  <si>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</si>
  <si>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</si>
  <si>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</si>
  <si>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</si>
  <si>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</si>
  <si>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</si>
  <si>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</si>
  <si>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</si>
  <si>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</si>
  <si>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</si>
  <si>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</si>
  <si>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</si>
  <si>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</si>
  <si>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</si>
  <si>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</si>
  <si>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</si>
  <si>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</si>
  <si>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</si>
  <si>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</si>
  <si>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</si>
  <si>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</si>
  <si>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</si>
  <si>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</si>
  <si>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</si>
  <si>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</si>
  <si>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</si>
  <si>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</si>
  <si>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</si>
  <si>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</si>
  <si>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</si>
  <si>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</si>
  <si>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</si>
  <si>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</si>
  <si>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</si>
  <si>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</si>
  <si>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</si>
  <si>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</si>
  <si>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</si>
  <si>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</si>
  <si>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</si>
  <si>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</si>
  <si>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</si>
  <si>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</si>
  <si>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</si>
  <si>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</si>
  <si>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</si>
  <si>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</si>
  <si>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</si>
  <si>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</si>
  <si>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</si>
  <si>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</si>
  <si>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</si>
  <si>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</si>
  <si>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</si>
  <si>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</si>
  <si>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</si>
  <si>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</si>
  <si>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</si>
  <si>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</si>
  <si>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</si>
  <si>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</si>
  <si>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</si>
  <si>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</si>
  <si>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</si>
  <si>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</si>
  <si>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</si>
  <si>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</si>
  <si>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</si>
  <si>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</si>
  <si>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</si>
  <si>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</si>
  <si>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</si>
  <si>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</si>
  <si>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</si>
  <si>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</si>
  <si>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</si>
  <si>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</si>
  <si>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</si>
  <si>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</si>
  <si>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</si>
  <si>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</si>
  <si>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</si>
  <si>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</si>
  <si>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</si>
  <si>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</si>
  <si>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</si>
  <si>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</si>
  <si>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</si>
  <si>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</si>
  <si>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</si>
  <si>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</si>
  <si>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</si>
  <si>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</si>
  <si>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</si>
  <si>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</si>
  <si>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</si>
  <si>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</si>
  <si>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</si>
  <si>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</si>
  <si>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</si>
  <si>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</si>
  <si>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</si>
  <si>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</si>
  <si>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</si>
  <si>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</si>
  <si>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</si>
  <si>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</si>
  <si>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</si>
  <si>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</si>
  <si>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</si>
  <si>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</si>
  <si>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</si>
  <si>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</si>
  <si>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</si>
  <si>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</si>
  <si>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</si>
  <si>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</si>
  <si>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</si>
  <si>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</si>
  <si>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</si>
  <si>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</si>
  <si>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</si>
  <si>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</si>
  <si>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</si>
  <si>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</si>
  <si>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</si>
  <si>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</si>
  <si>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</si>
  <si>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</si>
  <si>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</si>
  <si>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</si>
  <si>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</si>
  <si>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</si>
  <si>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</si>
  <si>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</si>
  <si>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</si>
  <si>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</si>
  <si>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</si>
  <si>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</si>
  <si>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</si>
  <si>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</si>
  <si>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</si>
  <si>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</si>
  <si>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</si>
  <si>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</si>
  <si>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</si>
  <si>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</si>
  <si>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</si>
  <si>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</si>
  <si>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</si>
  <si>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</si>
  <si>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</si>
  <si>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</si>
  <si>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</si>
  <si>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</si>
  <si>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</si>
  <si>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</si>
  <si>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</si>
  <si>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</si>
  <si>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</si>
  <si>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</si>
  <si>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</si>
  <si>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</si>
  <si>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</si>
  <si>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</si>
  <si>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</si>
  <si>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</si>
  <si>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</si>
  <si>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</si>
  <si>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</si>
  <si>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</si>
  <si>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</si>
  <si>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</si>
  <si>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</si>
  <si>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</si>
  <si>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</si>
  <si>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</si>
  <si>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</si>
  <si>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</si>
  <si>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</si>
  <si>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</si>
  <si>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</si>
  <si>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</si>
  <si>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</si>
  <si>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</si>
  <si>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</si>
  <si>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</si>
  <si>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</si>
  <si>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</si>
  <si>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</si>
  <si>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</si>
  <si>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</si>
  <si>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</si>
  <si>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</si>
  <si>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</si>
  <si>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</si>
  <si>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</si>
  <si>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</si>
  <si>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</si>
  <si>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</si>
  <si>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</si>
  <si>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</si>
  <si>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</si>
  <si>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</si>
  <si>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</si>
  <si>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</si>
  <si>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</si>
  <si>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</si>
  <si>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</si>
  <si>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</si>
  <si>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</si>
  <si>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</si>
  <si>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</si>
  <si>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</si>
  <si>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</si>
  <si>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</si>
  <si>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</si>
  <si>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</si>
  <si>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</si>
  <si>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</si>
  <si>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</si>
  <si>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</si>
  <si>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</si>
  <si>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</si>
  <si>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</si>
  <si>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</si>
  <si>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</si>
  <si>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</si>
  <si>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</si>
  <si>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</si>
  <si>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</si>
  <si>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</si>
  <si>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</si>
  <si>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</si>
  <si>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</si>
  <si>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</si>
  <si>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</si>
  <si>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</si>
  <si>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</si>
  <si>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</si>
  <si>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</si>
  <si>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</si>
  <si>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</si>
  <si>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</si>
  <si>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</si>
  <si>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</si>
  <si>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</si>
  <si>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</si>
  <si>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</si>
  <si>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</si>
  <si>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</si>
  <si>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</si>
  <si>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</si>
  <si>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</si>
  <si>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</si>
  <si>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</si>
  <si>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</si>
  <si>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</si>
  <si>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</si>
  <si>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</si>
  <si>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</si>
  <si>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</si>
  <si>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</si>
  <si>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</si>
  <si>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</si>
  <si>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</si>
  <si>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</si>
  <si>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</si>
  <si>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</si>
  <si>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</si>
  <si>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</si>
  <si>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</si>
  <si>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</si>
  <si>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</si>
  <si>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</si>
  <si>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</si>
  <si>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</si>
  <si>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</si>
  <si>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</si>
  <si>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</si>
  <si>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</si>
  <si>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</si>
  <si>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</si>
  <si>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</si>
  <si>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</si>
  <si>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</si>
  <si>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</si>
  <si>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</si>
  <si>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</si>
  <si>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</si>
  <si>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</si>
  <si>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</si>
  <si>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</si>
  <si>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</si>
  <si>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</si>
  <si>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</si>
  <si>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</si>
  <si>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</si>
  <si>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</si>
  <si>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</si>
  <si>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</si>
  <si>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</si>
  <si>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</si>
  <si>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</si>
  <si>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</si>
  <si>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</si>
  <si>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</si>
  <si>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</si>
  <si>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</si>
  <si>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</si>
  <si>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</si>
  <si>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</si>
  <si>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</si>
  <si>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</si>
  <si>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</si>
  <si>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</si>
  <si>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</si>
  <si>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</si>
  <si>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</si>
  <si>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</si>
  <si>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</si>
  <si>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</si>
  <si>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</si>
  <si>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</si>
  <si>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</si>
  <si>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</si>
  <si>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</si>
  <si>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</si>
  <si>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</si>
  <si>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</si>
  <si>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</si>
  <si>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</si>
  <si>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</si>
  <si>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</si>
  <si>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</si>
  <si>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</si>
  <si>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</si>
  <si>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</si>
  <si>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</si>
  <si>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</si>
  <si>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</si>
  <si>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</si>
  <si>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</si>
  <si>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</si>
  <si>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</si>
  <si>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</si>
  <si>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</si>
  <si>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</si>
  <si>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</si>
  <si>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</si>
  <si>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</si>
  <si>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</si>
  <si>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</si>
  <si>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</si>
  <si>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</si>
  <si>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</si>
  <si>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</si>
  <si>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</si>
  <si>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</si>
  <si>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</si>
  <si>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</si>
  <si>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</si>
  <si>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</si>
  <si>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</si>
  <si>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</si>
  <si>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</si>
  <si>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</si>
  <si>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</si>
  <si>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</si>
  <si>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</si>
  <si>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</si>
  <si>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</si>
  <si>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</si>
  <si>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</si>
  <si>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</si>
  <si>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</si>
  <si>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</si>
  <si>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</si>
  <si>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</si>
  <si>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</si>
  <si>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</si>
  <si>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</si>
  <si>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</si>
  <si>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</si>
  <si>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</si>
  <si>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</si>
  <si>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</si>
  <si>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</si>
  <si>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</si>
  <si>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</si>
  <si>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</si>
  <si>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</si>
  <si>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</si>
  <si>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</si>
  <si>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</si>
  <si>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</si>
  <si>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</si>
  <si>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</si>
  <si>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</si>
  <si>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</si>
  <si>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</si>
  <si>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</si>
  <si>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</si>
  <si>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</si>
  <si>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</si>
  <si>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</si>
  <si>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</si>
  <si>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</si>
  <si>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</si>
  <si>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</si>
  <si>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</si>
  <si>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</si>
  <si>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</si>
  <si>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</si>
  <si>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</si>
  <si>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</si>
  <si>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</si>
  <si>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</si>
  <si>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</si>
  <si>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</si>
  <si>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</si>
  <si>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</si>
  <si>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</si>
  <si>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</si>
  <si>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</si>
  <si>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</si>
  <si>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</si>
  <si>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</si>
  <si>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</si>
  <si>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</si>
  <si>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</si>
  <si>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</si>
  <si>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</si>
  <si>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</si>
  <si>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</si>
  <si>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</si>
  <si>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</si>
  <si>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</si>
  <si>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</si>
  <si>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</si>
  <si>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</si>
  <si>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</si>
  <si>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</si>
  <si>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</si>
  <si>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</si>
  <si>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</si>
  <si>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</si>
  <si>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</si>
  <si>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</si>
  <si>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</si>
  <si>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</si>
  <si>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</si>
  <si>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</si>
  <si>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</si>
  <si>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</si>
  <si>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</si>
  <si>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</si>
  <si>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</si>
  <si>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</si>
  <si>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</si>
  <si>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</si>
  <si>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</si>
  <si>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</si>
  <si>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</si>
  <si>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</si>
  <si>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</si>
  <si>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</si>
  <si>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</si>
  <si>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</si>
  <si>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</si>
  <si>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</si>
  <si>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</si>
  <si>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</si>
  <si>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</si>
  <si>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</si>
  <si>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</si>
  <si>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</si>
  <si>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</si>
  <si>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</si>
  <si>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</si>
  <si>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</si>
  <si>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</si>
  <si>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</si>
  <si>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</si>
  <si>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</si>
  <si>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</si>
  <si>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</si>
  <si>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</si>
  <si>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</si>
  <si>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</si>
  <si>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</si>
  <si>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</si>
  <si>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</si>
  <si>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</si>
  <si>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</si>
  <si>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</si>
  <si>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</si>
  <si>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</si>
  <si>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</si>
  <si>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</si>
  <si>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</si>
  <si>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</si>
  <si>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</si>
  <si>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</si>
  <si>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</si>
  <si>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</si>
  <si>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</si>
  <si>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</si>
  <si>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</si>
  <si>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</si>
  <si>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</si>
  <si>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</si>
  <si>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</si>
  <si>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</si>
  <si>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</si>
  <si>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</si>
  <si>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</si>
  <si>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</si>
  <si>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</si>
  <si>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</si>
  <si>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</si>
  <si>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</si>
  <si>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</si>
  <si>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</si>
  <si>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</si>
  <si>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</si>
  <si>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</si>
  <si>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</si>
  <si>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</si>
  <si>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</si>
  <si>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</si>
  <si>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</si>
  <si>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</si>
  <si>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</si>
  <si>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</si>
  <si>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</si>
  <si>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</si>
  <si>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</si>
  <si>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</si>
  <si>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</si>
  <si>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</si>
  <si>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</si>
  <si>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</si>
  <si>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</si>
  <si>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</si>
  <si>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</si>
  <si>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</si>
  <si>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</si>
  <si>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</si>
  <si>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</si>
  <si>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</si>
  <si>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</si>
  <si>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</si>
  <si>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</si>
  <si>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</si>
  <si>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</si>
  <si>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</si>
  <si>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</si>
  <si>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</si>
  <si>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</si>
  <si>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</si>
  <si>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</si>
  <si>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</si>
  <si>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</si>
  <si>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</si>
  <si>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</si>
  <si>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</si>
  <si>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</si>
  <si>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</si>
  <si>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</si>
  <si>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</si>
  <si>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</si>
  <si>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</si>
  <si>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</si>
  <si>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</si>
  <si>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</si>
  <si>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</si>
  <si>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</si>
  <si>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</si>
  <si>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</si>
  <si>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</si>
  <si>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</si>
  <si>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</si>
  <si>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</si>
  <si>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</si>
  <si>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</si>
  <si>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</si>
  <si>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</si>
  <si>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</si>
  <si>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</si>
  <si>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</si>
  <si>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</si>
  <si>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</si>
  <si>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</si>
  <si>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</si>
  <si>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</si>
  <si>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</si>
  <si>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</si>
  <si>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</si>
  <si>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</si>
  <si>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</si>
  <si>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</si>
  <si>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</si>
  <si>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</si>
  <si>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</si>
  <si>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</si>
  <si>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</si>
  <si>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</si>
  <si>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</si>
  <si>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</si>
  <si>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</si>
  <si>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</si>
  <si>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</si>
  <si>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</si>
  <si>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</si>
  <si>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</si>
  <si>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</si>
  <si>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</si>
  <si>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</si>
  <si>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</si>
  <si>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</si>
  <si>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</si>
  <si>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</si>
  <si>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</si>
  <si>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</si>
  <si>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</si>
  <si>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</si>
  <si>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</si>
  <si>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</si>
  <si>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</si>
  <si>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</si>
  <si>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</si>
  <si>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</si>
  <si>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</si>
  <si>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</si>
  <si>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</si>
  <si>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</si>
  <si>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</si>
  <si>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</si>
  <si>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</si>
  <si>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</si>
  <si>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</si>
  <si>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</si>
  <si>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</si>
  <si>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</si>
  <si>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</si>
  <si>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</si>
  <si>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</si>
  <si>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</si>
  <si>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</si>
  <si>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</si>
  <si>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</si>
  <si>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</si>
  <si>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</si>
  <si>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</si>
  <si>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</si>
  <si>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</si>
  <si>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</si>
  <si>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</si>
  <si>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</si>
  <si>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</si>
  <si>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</si>
  <si>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</si>
  <si>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</si>
  <si>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</si>
  <si>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</si>
  <si>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</si>
  <si>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</si>
  <si>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</si>
  <si>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</si>
  <si>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</si>
  <si>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</si>
  <si>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</si>
  <si>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</si>
  <si>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</si>
  <si>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</si>
  <si>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</si>
  <si>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</si>
  <si>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</si>
  <si>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</si>
  <si>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</si>
  <si>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</si>
  <si>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</si>
  <si>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</si>
  <si>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</si>
  <si>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</si>
  <si>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</si>
  <si>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</si>
  <si>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</si>
  <si>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</si>
  <si>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</si>
  <si>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</si>
  <si>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</si>
  <si>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</si>
  <si>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</si>
  <si>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</si>
  <si>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</si>
  <si>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</si>
  <si>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</si>
  <si>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</si>
  <si>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</si>
  <si>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</si>
  <si>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</si>
  <si>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</si>
  <si>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</si>
  <si>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</si>
  <si>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</si>
  <si>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</si>
  <si>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</si>
  <si>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</si>
  <si>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</si>
  <si>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</si>
  <si>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</si>
  <si>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</si>
  <si>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</si>
  <si>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</si>
  <si>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</si>
  <si>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</si>
  <si>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</si>
  <si>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</si>
  <si>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</si>
  <si>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</si>
  <si>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</si>
  <si>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</si>
  <si>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</si>
  <si>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</si>
  <si>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</si>
  <si>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</si>
  <si>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</si>
  <si>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</si>
  <si>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</si>
  <si>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</si>
  <si>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</si>
  <si>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</si>
  <si>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</si>
  <si>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</si>
  <si>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</si>
  <si>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</si>
  <si>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</si>
  <si>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</si>
  <si>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</si>
  <si>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</si>
  <si>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</si>
  <si>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</si>
  <si>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</si>
  <si>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</si>
  <si>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</si>
  <si>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</si>
  <si>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</si>
  <si>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</si>
  <si>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</si>
  <si>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</si>
  <si>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</si>
  <si>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</si>
  <si>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</si>
  <si>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</si>
  <si>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</si>
  <si>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</si>
  <si>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</si>
  <si>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</si>
  <si>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</si>
  <si>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</si>
  <si>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</si>
  <si>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</si>
  <si>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</si>
  <si>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</si>
  <si>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</si>
  <si>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</si>
  <si>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</si>
  <si>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</si>
  <si>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</si>
  <si>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</si>
  <si>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</si>
  <si>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</si>
  <si>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</si>
  <si>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</si>
  <si>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</si>
  <si>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</si>
  <si>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</si>
  <si>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</si>
  <si>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</si>
  <si>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</si>
  <si>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</si>
  <si>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</si>
  <si>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</si>
  <si>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</si>
  <si>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</si>
  <si>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</si>
  <si>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</si>
  <si>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</si>
  <si>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</si>
  <si>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</si>
  <si>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</si>
  <si>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</si>
  <si>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</si>
  <si>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</si>
  <si>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</si>
  <si>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</si>
  <si>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</si>
  <si>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</si>
  <si>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</si>
  <si>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</si>
  <si>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</si>
  <si>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</si>
  <si>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</si>
  <si>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</si>
  <si>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</si>
  <si>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</si>
  <si>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</si>
  <si>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</si>
  <si>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</si>
  <si>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</si>
  <si>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</si>
  <si>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</si>
  <si>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</si>
  <si>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</si>
  <si>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</si>
  <si>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</si>
  <si>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</si>
  <si>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</si>
  <si>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</si>
  <si>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</si>
  <si>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</si>
  <si>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</si>
  <si>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</si>
  <si>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</si>
  <si>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</si>
  <si>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</si>
  <si>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</si>
  <si>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</si>
  <si>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</si>
  <si>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</si>
  <si>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</si>
  <si>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</si>
  <si>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</si>
  <si>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</si>
  <si>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</si>
  <si>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</si>
  <si>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</si>
  <si>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</si>
  <si>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</si>
  <si>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</si>
  <si>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</si>
  <si>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</si>
  <si>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</si>
  <si>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</si>
  <si>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</si>
  <si>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</si>
  <si>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</si>
  <si>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</si>
  <si>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</si>
  <si>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</si>
  <si>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</si>
  <si>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</si>
  <si>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</si>
  <si>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</si>
  <si>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</si>
  <si>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</si>
  <si>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</si>
  <si>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</si>
  <si>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</si>
  <si>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</si>
  <si>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</si>
  <si>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</si>
  <si>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</si>
  <si>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</si>
  <si>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</si>
  <si>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</si>
  <si>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</si>
  <si>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</si>
  <si>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</si>
  <si>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</si>
  <si>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</si>
  <si>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</si>
  <si>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</si>
  <si>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</si>
  <si>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</si>
  <si>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</si>
  <si>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</si>
  <si>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</si>
  <si>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</si>
  <si>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</si>
  <si>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</si>
  <si>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</si>
  <si>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</si>
  <si>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</si>
  <si>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</si>
  <si>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</si>
  <si>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</si>
  <si>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</si>
  <si>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</si>
  <si>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</si>
  <si>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</si>
  <si>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</si>
  <si>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</si>
  <si>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</si>
  <si>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</si>
  <si>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</si>
  <si>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</si>
  <si>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</si>
  <si>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</si>
  <si>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</si>
  <si>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</si>
  <si>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</si>
  <si>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</si>
  <si>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</si>
  <si>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</si>
  <si>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</si>
  <si>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</si>
  <si>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</si>
  <si>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</si>
  <si>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</si>
  <si>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</si>
  <si>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</si>
  <si>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</si>
  <si>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</si>
  <si>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</si>
  <si>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</si>
  <si>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</si>
  <si>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</si>
  <si>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</si>
  <si>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</si>
  <si>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</si>
  <si>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</si>
  <si>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</si>
  <si>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</si>
  <si>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</si>
  <si>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</si>
  <si>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</si>
  <si>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</si>
  <si>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</si>
  <si>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</si>
  <si>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</si>
  <si>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</si>
  <si>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</si>
  <si>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</si>
  <si>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</si>
  <si>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</si>
  <si>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</si>
  <si>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</si>
  <si>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</si>
  <si>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</si>
  <si>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</si>
  <si>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</si>
  <si>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</si>
  <si>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</si>
  <si>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</si>
  <si>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</si>
  <si>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</si>
  <si>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</si>
  <si>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</si>
  <si>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</si>
  <si>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</si>
  <si>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</si>
  <si>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</si>
  <si>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</si>
  <si>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</si>
  <si>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</si>
  <si>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</si>
  <si>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</si>
  <si>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</si>
  <si>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</si>
  <si>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</si>
  <si>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</si>
  <si>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</si>
  <si>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</si>
  <si>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</si>
  <si>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</si>
  <si>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</si>
  <si>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</si>
  <si>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</si>
  <si>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</si>
  <si>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</si>
  <si>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</si>
  <si>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</si>
  <si>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</si>
  <si>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</si>
  <si>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</si>
  <si>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</si>
  <si>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</si>
  <si>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</si>
  <si>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</si>
  <si>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</si>
  <si>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</si>
  <si>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</si>
  <si>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</si>
  <si>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</si>
  <si>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</si>
  <si>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</si>
  <si>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</si>
  <si>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</si>
  <si>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</si>
  <si>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</si>
  <si>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</si>
  <si>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</si>
  <si>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</si>
  <si>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</si>
  <si>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</si>
  <si>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</si>
  <si>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</si>
  <si>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</si>
  <si>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</si>
  <si>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</si>
  <si>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</si>
  <si>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</si>
  <si>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</si>
  <si>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</si>
  <si>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</si>
  <si>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</si>
  <si>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</si>
  <si>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</si>
  <si>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</si>
  <si>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</si>
  <si>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</si>
  <si>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</si>
  <si>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</si>
  <si>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</si>
  <si>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</si>
  <si>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</si>
  <si>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</si>
  <si>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</si>
  <si>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</si>
  <si>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</si>
  <si>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</si>
  <si>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</si>
  <si>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</si>
  <si>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</si>
  <si>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</si>
  <si>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</si>
  <si>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</si>
  <si>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</si>
  <si>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</si>
  <si>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</si>
  <si>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</si>
  <si>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</si>
  <si>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</si>
  <si>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</si>
  <si>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</si>
  <si>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</si>
  <si>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</si>
  <si>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</si>
  <si>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</si>
  <si>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</si>
  <si>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</si>
  <si>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</si>
  <si>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</si>
  <si>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</si>
  <si>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</si>
  <si>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</si>
  <si>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</si>
  <si>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</si>
  <si>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</si>
  <si>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</si>
  <si>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</si>
  <si>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</si>
  <si>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</si>
  <si>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</si>
  <si>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</si>
  <si>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</si>
  <si>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</si>
  <si>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</si>
  <si>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</si>
  <si>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</si>
  <si>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</si>
  <si>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</si>
  <si>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</si>
  <si>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</si>
  <si>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</si>
  <si>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</si>
  <si>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</si>
  <si>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</si>
  <si>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</si>
  <si>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</si>
  <si>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</si>
  <si>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</si>
  <si>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</si>
  <si>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</si>
  <si>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</si>
  <si>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</si>
  <si>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</si>
  <si>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</si>
  <si>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</si>
  <si>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</si>
  <si>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</si>
  <si>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</si>
  <si>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</si>
  <si>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</si>
  <si>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</si>
  <si>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</si>
  <si>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</si>
  <si>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</si>
  <si>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</si>
  <si>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</si>
  <si>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</si>
  <si>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</si>
  <si>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</si>
  <si>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</si>
  <si>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</si>
  <si>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</si>
  <si>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</si>
  <si>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</si>
  <si>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</si>
  <si>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</si>
  <si>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</si>
  <si>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</si>
  <si>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</si>
  <si>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</si>
  <si>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</si>
  <si>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</si>
  <si>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</si>
  <si>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</si>
  <si>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</si>
  <si>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</si>
  <si>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</si>
  <si>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</si>
  <si>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</si>
  <si>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</si>
  <si>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</si>
  <si>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</si>
  <si>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</si>
  <si>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</si>
  <si>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</si>
  <si>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</si>
  <si>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</si>
  <si>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</si>
  <si>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</si>
  <si>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</si>
  <si>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</si>
  <si>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</si>
  <si>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</si>
  <si>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</si>
  <si>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</si>
  <si>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</si>
  <si>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</si>
  <si>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</si>
  <si>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</si>
  <si>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</si>
  <si>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</si>
  <si>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</si>
  <si>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</si>
  <si>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</si>
  <si>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</si>
  <si>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</si>
  <si>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</si>
  <si>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</si>
  <si>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</si>
  <si>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</si>
  <si>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</si>
  <si>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</si>
  <si>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</si>
  <si>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</si>
  <si>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</si>
  <si>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</si>
  <si>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</si>
  <si>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</si>
  <si>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</si>
  <si>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</si>
  <si>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</si>
  <si>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</si>
  <si>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</si>
  <si>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</si>
  <si>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</si>
  <si>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</si>
  <si>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</si>
  <si>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</si>
  <si>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</si>
  <si>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</si>
  <si>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</si>
  <si>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</si>
  <si>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</si>
  <si>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</si>
  <si>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</si>
  <si>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</si>
  <si>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</si>
  <si>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</si>
  <si>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</si>
  <si>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</si>
  <si>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</si>
  <si>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</si>
  <si>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</si>
  <si>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</si>
  <si>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</si>
  <si>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</si>
  <si>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</si>
  <si>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</si>
  <si>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</si>
  <si>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</si>
  <si>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</si>
  <si>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</si>
  <si>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</si>
  <si>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</si>
  <si>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</si>
  <si>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</si>
  <si>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</si>
  <si>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</si>
  <si>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</si>
  <si>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</si>
  <si>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</si>
  <si>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</si>
  <si>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</si>
  <si>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</si>
  <si>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</si>
  <si>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</si>
  <si>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</si>
  <si>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</si>
  <si>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</si>
  <si>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</si>
  <si>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</si>
  <si>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</si>
  <si>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</si>
  <si>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</si>
  <si>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</si>
  <si>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</si>
  <si>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</si>
  <si>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</si>
  <si>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</si>
  <si>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</si>
  <si>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</si>
  <si>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</si>
  <si>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</si>
  <si>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</si>
  <si>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</si>
  <si>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</si>
  <si>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</si>
  <si>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</si>
  <si>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</si>
  <si>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</si>
  <si>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</si>
  <si>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</si>
  <si>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</si>
  <si>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</si>
  <si>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</si>
  <si>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</si>
  <si>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</si>
  <si>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</si>
  <si>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</si>
  <si>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</si>
  <si>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</si>
  <si>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</si>
  <si>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</si>
  <si>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</si>
  <si>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</si>
  <si>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</si>
  <si>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</si>
  <si>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</si>
  <si>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</si>
  <si>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</si>
  <si>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</si>
  <si>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</si>
  <si>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</si>
  <si>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</si>
  <si>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</si>
  <si>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</si>
  <si>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</si>
  <si>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</si>
  <si>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</si>
  <si>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</si>
  <si>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</si>
  <si>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</si>
  <si>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</si>
  <si>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</si>
  <si>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</si>
  <si>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</si>
  <si>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</si>
  <si>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</si>
  <si>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</si>
  <si>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</si>
  <si>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</si>
  <si>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</si>
  <si>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</si>
  <si>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</si>
  <si>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</si>
  <si>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</si>
  <si>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</si>
  <si>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</si>
  <si>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</si>
  <si>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</si>
  <si>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</si>
  <si>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</si>
  <si>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</si>
  <si>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</si>
  <si>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</si>
  <si>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</si>
  <si>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</si>
  <si>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</si>
  <si>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</si>
  <si>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</si>
  <si>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</si>
  <si>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</si>
  <si>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</si>
  <si>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</si>
  <si>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</si>
  <si>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</si>
  <si>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</si>
  <si>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</si>
  <si>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</si>
  <si>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</si>
  <si>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</si>
  <si>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</si>
  <si>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</si>
  <si>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</si>
  <si>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</si>
  <si>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</si>
  <si>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</si>
  <si>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</si>
  <si>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</si>
  <si>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</si>
  <si>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</si>
  <si>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</si>
  <si>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</si>
  <si>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</si>
  <si>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</si>
  <si>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</si>
  <si>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</si>
  <si>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</si>
  <si>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</si>
  <si>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</si>
  <si>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</si>
  <si>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</si>
  <si>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</si>
  <si>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</si>
  <si>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</si>
  <si>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</si>
  <si>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</si>
  <si>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</si>
  <si>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</si>
  <si>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</si>
  <si>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</si>
  <si>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</si>
  <si>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</si>
  <si>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</si>
  <si>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</si>
  <si>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</si>
  <si>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</si>
  <si>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</si>
  <si>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</si>
  <si>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</si>
  <si>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</si>
  <si>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</si>
  <si>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</si>
  <si>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</si>
  <si>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</si>
  <si>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</si>
  <si>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</si>
  <si>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</si>
  <si>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</si>
  <si>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</si>
  <si>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</si>
  <si>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</si>
  <si>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</si>
  <si>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</si>
  <si>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</si>
  <si>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</si>
  <si>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</si>
  <si>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</si>
  <si>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</si>
  <si>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</si>
  <si>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</si>
  <si>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</si>
  <si>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</si>
  <si>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</si>
  <si>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</si>
  <si>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</si>
  <si>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</si>
  <si>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</si>
  <si>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</si>
  <si>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</si>
  <si>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</si>
  <si>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</si>
  <si>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</si>
  <si>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</si>
  <si>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</si>
  <si>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</si>
  <si>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</si>
  <si>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</si>
  <si>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</si>
  <si>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</si>
  <si>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</si>
  <si>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</si>
  <si>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</si>
  <si>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</si>
  <si>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</si>
  <si>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</si>
  <si>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</si>
  <si>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</si>
  <si>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</si>
  <si>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</si>
  <si>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</si>
  <si>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</si>
  <si>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</si>
  <si>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</si>
  <si>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</si>
  <si>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</si>
  <si>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</si>
  <si>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</si>
  <si>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</si>
  <si>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</si>
  <si>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</si>
  <si>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</si>
  <si>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</si>
  <si>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</si>
  <si>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</si>
  <si>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</si>
  <si>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</si>
  <si>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</si>
  <si>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</si>
  <si>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</si>
  <si>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</si>
  <si>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</si>
  <si>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</si>
  <si>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</si>
  <si>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</si>
  <si>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</si>
  <si>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</si>
  <si>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</si>
  <si>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</si>
  <si>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</si>
  <si>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</si>
  <si>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</si>
  <si>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</si>
  <si>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</si>
  <si>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</si>
  <si>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</si>
  <si>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</si>
  <si>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</si>
  <si>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</si>
  <si>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</si>
  <si>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</si>
  <si>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</si>
  <si>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</si>
  <si>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</si>
  <si>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</si>
  <si>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</si>
  <si>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</si>
  <si>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</si>
  <si>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</si>
  <si>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</si>
  <si>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</si>
  <si>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</si>
  <si>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</si>
  <si>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</si>
  <si>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</si>
  <si>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</si>
  <si>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</si>
  <si>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</si>
  <si>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</si>
  <si>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</si>
  <si>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</si>
  <si>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</si>
  <si>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</si>
  <si>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</si>
  <si>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</si>
  <si>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</si>
  <si>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</si>
  <si>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</si>
  <si>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</si>
  <si>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</si>
  <si>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</si>
  <si>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</si>
  <si>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</si>
  <si>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</si>
  <si>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</si>
  <si>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</si>
  <si>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</si>
  <si>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</si>
  <si>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</si>
  <si>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</si>
  <si>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</si>
  <si>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</si>
  <si>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</si>
  <si>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</si>
  <si>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</si>
  <si>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</si>
  <si>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</si>
  <si>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</si>
  <si>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</si>
  <si>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</si>
  <si>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</si>
  <si>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</si>
  <si>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</si>
  <si>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</si>
  <si>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</si>
  <si>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</si>
  <si>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</si>
  <si>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</si>
  <si>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</si>
  <si>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</si>
  <si>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</si>
  <si>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</si>
  <si>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</si>
  <si>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</si>
  <si>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</si>
  <si>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</si>
  <si>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</si>
  <si>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</si>
  <si>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</si>
  <si>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</si>
  <si>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</si>
  <si>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</si>
  <si>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</si>
  <si>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</si>
  <si>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</si>
  <si>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</si>
  <si>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</si>
  <si>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</si>
  <si>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</si>
  <si>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</si>
  <si>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</si>
  <si>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</si>
  <si>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</si>
  <si>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</si>
  <si>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</si>
  <si>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</si>
  <si>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</si>
  <si>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</si>
  <si>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</si>
  <si>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</si>
  <si>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</si>
  <si>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</si>
  <si>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</si>
  <si>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</si>
  <si>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</si>
  <si>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</si>
  <si>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</si>
  <si>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</si>
  <si>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</si>
  <si>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</si>
  <si>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</si>
  <si>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</si>
  <si>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</si>
  <si>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</si>
  <si>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</si>
  <si>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</si>
  <si>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</si>
  <si>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</si>
  <si>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</si>
  <si>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</si>
  <si>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</si>
  <si>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</si>
  <si>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</si>
  <si>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</si>
  <si>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</si>
  <si>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</si>
  <si>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</si>
  <si>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</si>
  <si>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</si>
  <si>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</si>
  <si>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</si>
  <si>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</si>
  <si>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</si>
  <si>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</si>
  <si>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</si>
  <si>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</si>
  <si>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</si>
  <si>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</si>
  <si>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</si>
  <si>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</si>
  <si>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</si>
  <si>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</si>
  <si>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</si>
  <si>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</si>
  <si>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</si>
  <si>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</si>
  <si>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</si>
  <si>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</si>
  <si>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</si>
  <si>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</si>
  <si>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</si>
  <si>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</si>
  <si>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</si>
  <si>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</si>
  <si>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</si>
  <si>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</si>
  <si>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</si>
  <si>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</si>
  <si>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</si>
  <si>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</si>
  <si>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</si>
  <si>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</si>
  <si>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</si>
  <si>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</si>
  <si>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</si>
  <si>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</si>
  <si>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</si>
  <si>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</si>
  <si>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</si>
  <si>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</si>
  <si>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</si>
  <si>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</si>
  <si>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</si>
  <si>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</si>
  <si>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</si>
  <si>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</si>
  <si>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</si>
  <si>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</si>
  <si>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</si>
  <si>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</si>
  <si>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</si>
  <si>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</si>
  <si>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</si>
  <si>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</si>
  <si>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</si>
  <si>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</si>
  <si>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</si>
  <si>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</si>
  <si>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</si>
  <si>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</si>
  <si>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</si>
  <si>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</si>
  <si>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</si>
  <si>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</si>
  <si>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</si>
  <si>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</si>
  <si>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</si>
  <si>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</si>
  <si>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</si>
  <si>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</si>
  <si>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</si>
  <si>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</si>
  <si>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</si>
  <si>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</si>
  <si>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</si>
  <si>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</si>
  <si>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</si>
  <si>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</si>
  <si>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</si>
  <si>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</si>
  <si>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</si>
  <si>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</si>
  <si>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</si>
  <si>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</si>
  <si>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</si>
  <si>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</si>
  <si>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</si>
  <si>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</si>
  <si>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</si>
  <si>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</si>
  <si>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</si>
  <si>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</si>
  <si>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</si>
  <si>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</si>
  <si>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</si>
  <si>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</si>
  <si>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</si>
  <si>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</si>
  <si>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</si>
  <si>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</si>
  <si>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</si>
  <si>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</si>
  <si>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</si>
  <si>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</si>
  <si>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</si>
  <si>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</si>
  <si>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</si>
  <si>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</si>
  <si>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</si>
  <si>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</si>
  <si>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</si>
  <si>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</si>
  <si>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</si>
  <si>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</si>
  <si>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</si>
  <si>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</si>
  <si>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</si>
  <si>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</si>
  <si>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</si>
  <si>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</si>
  <si>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</si>
  <si>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</si>
  <si>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</si>
  <si>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</si>
  <si>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</si>
  <si>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</si>
  <si>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</si>
  <si>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</si>
  <si>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</si>
  <si>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</si>
  <si>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</si>
  <si>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</si>
  <si>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</si>
  <si>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</si>
  <si>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</si>
  <si>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</si>
  <si>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</si>
  <si>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</si>
  <si>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</si>
  <si>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</si>
  <si>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</si>
  <si>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</si>
  <si>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</si>
  <si>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</si>
  <si>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</si>
  <si>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</si>
  <si>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</si>
  <si>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</si>
  <si>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</si>
  <si>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</si>
  <si>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</si>
  <si>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</si>
  <si>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</si>
  <si>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</si>
  <si>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</si>
  <si>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</si>
  <si>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</si>
  <si>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</si>
  <si>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</si>
  <si>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</si>
  <si>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</si>
  <si>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</si>
  <si>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</si>
  <si>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</si>
  <si>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</si>
  <si>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</si>
  <si>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</si>
  <si>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</si>
  <si>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</si>
  <si>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</si>
  <si>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</si>
  <si>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</si>
  <si>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</si>
  <si>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</si>
  <si>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</si>
  <si>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</si>
  <si>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</si>
  <si>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</si>
  <si>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</si>
  <si>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</si>
  <si>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</si>
  <si>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</si>
  <si>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</si>
  <si>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</si>
  <si>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</si>
  <si>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</si>
  <si>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</si>
  <si>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</si>
  <si>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</si>
  <si>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</si>
  <si>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</si>
  <si>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</si>
  <si>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</si>
  <si>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</si>
  <si>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</si>
  <si>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</si>
  <si>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</si>
  <si>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</si>
  <si>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</si>
  <si>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</si>
  <si>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</si>
  <si>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</si>
  <si>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</si>
  <si>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</si>
  <si>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</si>
  <si>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</si>
  <si>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</si>
  <si>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</si>
  <si>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</si>
  <si>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</si>
  <si>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</si>
  <si>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</si>
  <si>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</si>
  <si>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</si>
  <si>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</si>
  <si>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</si>
  <si>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</si>
  <si>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</si>
  <si>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</si>
  <si>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</si>
  <si>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</si>
  <si>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</si>
  <si>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</si>
  <si>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</si>
  <si>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</si>
  <si>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</si>
  <si>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</si>
  <si>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</si>
  <si>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</si>
  <si>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</si>
  <si>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</si>
  <si>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</si>
  <si>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</si>
  <si>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</si>
  <si>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</si>
  <si>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</si>
  <si>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</si>
  <si>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</si>
  <si>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</si>
  <si>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</si>
  <si>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</si>
  <si>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</si>
  <si>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</si>
  <si>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</si>
  <si>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</si>
  <si>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</si>
  <si>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</si>
  <si>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</si>
  <si>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</si>
  <si>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</si>
  <si>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</si>
  <si>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</si>
  <si>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</si>
  <si>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</si>
  <si>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</si>
  <si>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</si>
  <si>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</si>
  <si>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</si>
  <si>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</si>
  <si>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</si>
  <si>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</si>
  <si>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</si>
  <si>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</si>
  <si>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</si>
  <si>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</si>
  <si>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</si>
  <si>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</si>
  <si>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</si>
  <si>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</si>
  <si>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</si>
  <si>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</si>
  <si>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</si>
  <si>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</si>
  <si>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</si>
  <si>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</si>
  <si>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</si>
  <si>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</si>
  <si>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</si>
  <si>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</si>
  <si>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</si>
  <si>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</si>
  <si>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</si>
  <si>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</si>
  <si>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</si>
  <si>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</si>
  <si>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</si>
  <si>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</si>
  <si>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</si>
  <si>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</si>
  <si>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</si>
  <si>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</si>
  <si>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</si>
  <si>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</si>
  <si>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</si>
  <si>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</si>
  <si>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</si>
  <si>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</si>
  <si>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</si>
  <si>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</si>
  <si>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</si>
  <si>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</si>
  <si>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</si>
  <si>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</si>
  <si>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</si>
  <si>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</si>
  <si>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</si>
  <si>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</si>
  <si>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</si>
  <si>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</si>
  <si>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</si>
  <si>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</si>
  <si>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</si>
  <si>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</si>
  <si>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</si>
  <si>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</si>
  <si>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</si>
  <si>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</si>
  <si>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</si>
  <si>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</si>
  <si>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</si>
  <si>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</si>
  <si>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</si>
  <si>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</si>
  <si>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</si>
  <si>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</si>
  <si>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</si>
  <si>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</si>
  <si>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</si>
  <si>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</si>
  <si>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</si>
  <si>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</si>
  <si>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</si>
  <si>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</si>
  <si>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</si>
  <si>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</si>
  <si>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</si>
  <si>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</si>
  <si>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</si>
  <si>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</si>
  <si>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</si>
  <si>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</si>
  <si>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</si>
  <si>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</si>
  <si>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</si>
  <si>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</si>
  <si>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</si>
  <si>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</si>
  <si>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</si>
  <si>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</si>
  <si>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</si>
  <si>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</si>
  <si>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</si>
  <si>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</si>
  <si>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</si>
  <si>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</si>
  <si>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</si>
  <si>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</si>
  <si>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</si>
  <si>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</si>
  <si>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</si>
  <si>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</si>
  <si>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</si>
  <si>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</si>
  <si>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</si>
  <si>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</si>
  <si>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</si>
  <si>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</si>
  <si>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</si>
  <si>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</si>
  <si>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</si>
  <si>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</si>
  <si>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</si>
  <si>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</si>
  <si>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</si>
  <si>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</si>
  <si>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</si>
  <si>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</si>
  <si>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</si>
  <si>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</si>
  <si>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</si>
  <si>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</si>
  <si>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</si>
  <si>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</si>
  <si>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</si>
  <si>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</si>
  <si>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</si>
  <si>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</si>
  <si>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</si>
  <si>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</si>
  <si>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</si>
  <si>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</si>
  <si>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</si>
  <si>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</si>
  <si>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</si>
  <si>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</si>
  <si>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</si>
  <si>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</si>
  <si>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</si>
  <si>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</si>
  <si>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</si>
  <si>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</si>
  <si>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</si>
  <si>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</si>
  <si>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</si>
  <si>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</si>
  <si>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</si>
  <si>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</si>
  <si>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</si>
  <si>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</si>
  <si>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</si>
  <si>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</si>
  <si>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</si>
  <si>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</si>
  <si>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</si>
  <si>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</si>
  <si>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</si>
  <si>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</si>
  <si>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</si>
  <si>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</si>
  <si>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</si>
  <si>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</si>
  <si>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</si>
  <si>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</si>
  <si>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</si>
  <si>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</si>
  <si>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</si>
  <si>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</si>
  <si>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</si>
  <si>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</si>
  <si>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</si>
  <si>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</si>
  <si>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</si>
  <si>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</si>
  <si>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</si>
  <si>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</si>
  <si>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</si>
  <si>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</si>
  <si>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</si>
  <si>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</si>
  <si>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</si>
  <si>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</si>
  <si>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</si>
  <si>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</si>
  <si>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</si>
  <si>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</si>
  <si>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</si>
  <si>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</si>
  <si>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</si>
  <si>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</si>
  <si>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</si>
  <si>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</si>
  <si>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</si>
  <si>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</si>
  <si>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</si>
  <si>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</si>
  <si>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</si>
  <si>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</si>
  <si>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</si>
  <si>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</si>
  <si>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</si>
  <si>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</si>
  <si>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</si>
  <si>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</si>
  <si>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</si>
  <si>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</si>
  <si>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</si>
  <si>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</si>
  <si>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</si>
  <si>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</si>
  <si>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</si>
  <si>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</si>
  <si>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</si>
  <si>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</si>
  <si>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</si>
  <si>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</si>
  <si>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</si>
  <si>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</si>
  <si>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</si>
  <si>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</si>
  <si>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</si>
  <si>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</si>
  <si>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</si>
  <si>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</si>
  <si>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</si>
  <si>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</si>
  <si>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</si>
  <si>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</si>
  <si>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</si>
  <si>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</si>
  <si>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</si>
  <si>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</si>
  <si>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</si>
  <si>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</si>
  <si>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</si>
  <si>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</si>
  <si>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</si>
  <si>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</si>
  <si>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</si>
  <si>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</si>
  <si>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</si>
  <si>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</si>
  <si>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</si>
  <si>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</si>
  <si>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</si>
  <si>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</si>
  <si>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</si>
  <si>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</si>
  <si>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</si>
  <si>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</si>
  <si>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</si>
  <si>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</si>
  <si>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</si>
  <si>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</si>
  <si>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</si>
  <si>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</si>
  <si>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</si>
  <si>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</si>
  <si>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</si>
  <si>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</si>
  <si>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</si>
  <si>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</si>
  <si>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</si>
  <si>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</si>
  <si>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</si>
  <si>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</si>
  <si>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</si>
  <si>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</si>
  <si>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</si>
  <si>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</si>
  <si>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</si>
  <si>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</si>
  <si>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</si>
  <si>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</si>
  <si>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</si>
  <si>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</si>
  <si>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</si>
  <si>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</si>
  <si>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</si>
  <si>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</si>
  <si>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</si>
  <si>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</si>
  <si>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</si>
  <si>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</si>
  <si>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</si>
  <si>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</si>
  <si>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</si>
  <si>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</si>
  <si>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</si>
  <si>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</si>
  <si>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</si>
  <si>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</si>
  <si>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</si>
  <si>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</si>
  <si>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</si>
  <si>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</si>
  <si>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</si>
  <si>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</si>
  <si>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</si>
  <si>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</si>
  <si>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</si>
  <si>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</si>
  <si>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</si>
  <si>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</si>
  <si>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</si>
  <si>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</si>
  <si>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</si>
  <si>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</si>
  <si>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</si>
  <si>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</si>
  <si>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</si>
  <si>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</si>
  <si>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</si>
  <si>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</si>
  <si>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</si>
  <si>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</si>
  <si>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</si>
  <si>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</si>
  <si>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</si>
  <si>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</si>
  <si>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</si>
  <si>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</si>
  <si>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</si>
  <si>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</si>
  <si>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</si>
  <si>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</si>
  <si>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</si>
  <si>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</si>
  <si>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</si>
  <si>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</si>
  <si>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</si>
  <si>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</si>
  <si>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</si>
  <si>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</si>
  <si>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</si>
  <si>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</si>
  <si>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</si>
  <si>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</si>
  <si>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</si>
  <si>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</si>
  <si>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</si>
  <si>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</si>
  <si>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</si>
  <si>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</si>
  <si>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</si>
  <si>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</si>
  <si>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</si>
  <si>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</si>
  <si>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</si>
  <si>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</si>
  <si>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</si>
  <si>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</si>
  <si>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</si>
  <si>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</si>
  <si>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</si>
  <si>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</si>
  <si>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</si>
  <si>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</si>
  <si>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</si>
  <si>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</si>
  <si>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</si>
  <si>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</si>
  <si>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</si>
  <si>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</si>
  <si>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</si>
  <si>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</si>
  <si>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</si>
  <si>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</si>
  <si>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</si>
  <si>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</si>
  <si>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</si>
  <si>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</si>
  <si>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</si>
  <si>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</si>
  <si>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</si>
  <si>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</si>
  <si>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</si>
  <si>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</si>
  <si>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</si>
  <si>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</si>
  <si>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</si>
  <si>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</si>
  <si>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</si>
  <si>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</si>
  <si>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</si>
  <si>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</si>
  <si>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</si>
  <si>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</si>
  <si>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</si>
  <si>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</si>
  <si>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</si>
  <si>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</si>
  <si>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</si>
  <si>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</si>
  <si>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</si>
  <si>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</si>
  <si>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</si>
  <si>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</si>
  <si>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</si>
  <si>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</si>
  <si>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</si>
  <si>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</si>
  <si>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</si>
  <si>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</si>
  <si>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</si>
  <si>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</si>
  <si>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</si>
  <si>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</si>
  <si>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</si>
  <si>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</si>
  <si>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</si>
  <si>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</si>
  <si>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</si>
  <si>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</si>
  <si>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</si>
  <si>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</si>
  <si>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</si>
  <si>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</si>
  <si>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</si>
  <si>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</si>
  <si>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</si>
  <si>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</si>
  <si>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</si>
  <si>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</si>
  <si>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</si>
  <si>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</si>
  <si>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</si>
  <si>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</si>
  <si>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</si>
  <si>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</si>
  <si>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</si>
  <si>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</si>
  <si>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</si>
  <si>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</si>
  <si>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</si>
  <si>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</si>
  <si>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</si>
  <si>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</si>
  <si>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</si>
  <si>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</si>
  <si>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</si>
  <si>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</si>
  <si>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</si>
  <si>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</si>
  <si>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</si>
  <si>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</si>
  <si>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</si>
  <si>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</si>
  <si>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</si>
  <si>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</si>
  <si>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</si>
  <si>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</si>
  <si>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</si>
  <si>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</si>
  <si>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</si>
  <si>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</si>
  <si>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</si>
  <si>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</si>
  <si>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</si>
  <si>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</si>
  <si>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</si>
  <si>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</si>
  <si>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</si>
  <si>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</si>
  <si>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</si>
  <si>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</si>
  <si>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</si>
  <si>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</si>
  <si>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</si>
  <si>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</si>
  <si>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</si>
  <si>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</si>
  <si>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</si>
  <si>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</si>
  <si>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</si>
  <si>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</si>
  <si>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</si>
  <si>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</si>
  <si>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</si>
  <si>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</si>
  <si>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</si>
  <si>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</si>
  <si>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</si>
  <si>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</si>
  <si>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</si>
  <si>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</si>
  <si>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</si>
  <si>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</si>
  <si>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</si>
  <si>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</si>
  <si>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</si>
  <si>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</si>
  <si>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</si>
  <si>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</si>
  <si>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</si>
  <si>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</si>
  <si>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</si>
  <si>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</si>
  <si>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</si>
  <si>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</si>
  <si>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</si>
  <si>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</si>
  <si>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</si>
  <si>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</si>
  <si>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</si>
  <si>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</si>
  <si>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</si>
  <si>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</si>
  <si>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</si>
  <si>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</si>
  <si>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</si>
  <si>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</si>
  <si>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</si>
  <si>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</si>
  <si>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</si>
  <si>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</si>
  <si>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</si>
  <si>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</si>
  <si>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</si>
  <si>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</si>
  <si>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</si>
  <si>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</si>
  <si>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</si>
  <si>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</si>
  <si>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</si>
  <si>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</si>
  <si>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</si>
  <si>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</si>
  <si>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</si>
  <si>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</si>
  <si>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</si>
  <si>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</si>
  <si>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</si>
  <si>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</si>
  <si>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</si>
  <si>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</si>
  <si>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</si>
  <si>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</si>
  <si>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</si>
  <si>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</si>
  <si>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</si>
  <si>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</si>
  <si>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</si>
  <si>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</si>
  <si>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</si>
  <si>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</si>
  <si>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</si>
  <si>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</si>
  <si>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</si>
  <si>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</si>
  <si>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</si>
  <si>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</si>
  <si>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</si>
  <si>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</si>
  <si>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</si>
  <si>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</si>
  <si>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</si>
  <si>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</si>
  <si>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</si>
  <si>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</si>
  <si>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</si>
  <si>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</si>
  <si>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</si>
  <si>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</si>
  <si>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</si>
  <si>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</si>
  <si>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</si>
  <si>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</si>
  <si>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</si>
  <si>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</si>
  <si>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</si>
  <si>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</si>
  <si>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</si>
  <si>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</si>
  <si>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</si>
  <si>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</si>
  <si>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</si>
  <si>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</si>
  <si>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</si>
  <si>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</si>
  <si>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</si>
  <si>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</si>
  <si>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</si>
  <si>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</si>
  <si>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</si>
  <si>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</si>
  <si>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</si>
  <si>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</si>
  <si>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</si>
  <si>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</si>
  <si>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</si>
  <si>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</si>
  <si>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</si>
  <si>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</si>
  <si>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</si>
  <si>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</si>
  <si>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</si>
  <si>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</si>
  <si>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</si>
  <si>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</si>
  <si>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</si>
  <si>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</si>
  <si>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</si>
  <si>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</si>
  <si>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</si>
  <si>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</si>
  <si>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</si>
  <si>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</si>
  <si>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</si>
  <si>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</si>
  <si>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</si>
  <si>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</si>
  <si>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</si>
  <si>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</si>
  <si>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</si>
  <si>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</si>
  <si>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</si>
  <si>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</si>
  <si>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</si>
  <si>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</si>
  <si>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</si>
  <si>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</si>
  <si>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</si>
  <si>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</si>
  <si>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</si>
  <si>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</si>
  <si>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</si>
  <si>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</si>
  <si>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</si>
  <si>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</si>
  <si>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</si>
  <si>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</si>
  <si>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</si>
  <si>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</si>
  <si>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</si>
  <si>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</si>
  <si>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</si>
  <si>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</si>
  <si>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</si>
  <si>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</si>
  <si>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</si>
  <si>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</si>
  <si>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</si>
  <si>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</si>
  <si>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</si>
  <si>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</si>
  <si>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</si>
  <si>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</si>
  <si>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</si>
  <si>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</si>
  <si>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</si>
  <si>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</si>
  <si>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</si>
  <si>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</si>
  <si>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</si>
  <si>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</si>
  <si>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</si>
  <si>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</si>
  <si>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</si>
  <si>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</si>
  <si>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</si>
  <si>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</si>
  <si>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</si>
  <si>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</si>
  <si>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</si>
  <si>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</si>
  <si>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</si>
  <si>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</si>
  <si>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</si>
  <si>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</si>
  <si>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</si>
  <si>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</si>
  <si>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</si>
  <si>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</si>
  <si>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</si>
  <si>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</si>
  <si>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</si>
  <si>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</si>
  <si>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</si>
  <si>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</si>
  <si>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</si>
  <si>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</si>
  <si>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</si>
  <si>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</si>
  <si>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</si>
  <si>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</si>
  <si>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</si>
  <si>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</si>
  <si>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</si>
  <si>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</si>
  <si>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</si>
  <si>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</si>
  <si>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</si>
  <si>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</si>
  <si>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</si>
  <si>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</si>
  <si>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</si>
  <si>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</si>
  <si>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</si>
  <si>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</si>
  <si>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</si>
  <si>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</si>
  <si>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</si>
  <si>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</si>
  <si>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</si>
  <si>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</si>
  <si>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</si>
  <si>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</si>
  <si>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</si>
  <si>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</si>
  <si>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</si>
  <si>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</si>
  <si>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</si>
  <si>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</si>
  <si>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</si>
  <si>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</si>
  <si>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</si>
  <si>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</si>
  <si>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</si>
  <si>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</si>
  <si>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</si>
  <si>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</si>
  <si>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</si>
  <si>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</si>
  <si>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</si>
  <si>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</si>
  <si>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</si>
  <si>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</si>
  <si>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</si>
  <si>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</si>
  <si>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</si>
  <si>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</si>
  <si>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</si>
  <si>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</si>
  <si>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</si>
  <si>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</si>
  <si>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</si>
  <si>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</si>
  <si>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</si>
  <si>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</si>
  <si>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</si>
  <si>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</si>
  <si>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</si>
  <si>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</si>
  <si>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</si>
  <si>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</si>
  <si>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</si>
  <si>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</si>
  <si>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</si>
  <si>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</si>
  <si>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</si>
  <si>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</si>
  <si>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</si>
  <si>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</si>
  <si>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</si>
  <si>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</si>
  <si>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</si>
  <si>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</si>
  <si>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</si>
  <si>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</si>
  <si>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</si>
  <si>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</si>
  <si>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</si>
  <si>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</si>
  <si>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</si>
  <si>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</si>
  <si>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</si>
  <si>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</si>
  <si>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</si>
  <si>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</si>
  <si>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</si>
  <si>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</si>
  <si>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</si>
  <si>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</si>
  <si>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</si>
  <si>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</si>
  <si>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</si>
  <si>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</si>
  <si>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</si>
  <si>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</si>
  <si>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</si>
  <si>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</si>
  <si>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</si>
  <si>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</si>
  <si>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</si>
  <si>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</si>
  <si>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</si>
  <si>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</si>
  <si>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</si>
  <si>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</si>
  <si>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</si>
  <si>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</si>
  <si>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</si>
  <si>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</si>
  <si>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</si>
  <si>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</si>
  <si>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</si>
  <si>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</si>
  <si>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</si>
  <si>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</si>
  <si>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</si>
  <si>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</si>
  <si>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</si>
  <si>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</si>
  <si>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</si>
  <si>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</si>
  <si>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</si>
  <si>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</si>
  <si>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</si>
  <si>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</si>
  <si>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</si>
  <si>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</si>
  <si>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</si>
  <si>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</si>
  <si>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</si>
  <si>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</si>
  <si>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</si>
  <si>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</si>
  <si>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</si>
  <si>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</si>
  <si>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</si>
  <si>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</si>
  <si>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</si>
  <si>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</si>
  <si>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</si>
  <si>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</si>
  <si>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</si>
  <si>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</si>
  <si>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</si>
  <si>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</si>
  <si>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</si>
  <si>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</si>
  <si>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</si>
  <si>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</si>
  <si>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</si>
  <si>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</si>
  <si>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</si>
  <si>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</si>
  <si>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</si>
  <si>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</si>
  <si>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</si>
  <si>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</si>
  <si>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</si>
  <si>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</si>
  <si>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</si>
  <si>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</si>
  <si>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</si>
  <si>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</si>
  <si>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</si>
  <si>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</si>
  <si>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</si>
  <si>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</si>
  <si>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</si>
  <si>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</si>
  <si>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</si>
  <si>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</si>
  <si>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</si>
  <si>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</si>
  <si>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</si>
  <si>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</si>
  <si>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</si>
  <si>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</si>
  <si>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</si>
  <si>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</si>
  <si>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</si>
  <si>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</si>
  <si>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</si>
  <si>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</si>
  <si>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</si>
  <si>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</si>
  <si>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</si>
  <si>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</si>
  <si>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</si>
  <si>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</si>
  <si>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</si>
  <si>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</si>
  <si>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</si>
  <si>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</si>
  <si>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</si>
  <si>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</si>
  <si>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</si>
  <si>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</si>
  <si>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</si>
  <si>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</si>
  <si>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</si>
  <si>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</si>
  <si>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</si>
  <si>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</si>
  <si>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</si>
  <si>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</si>
  <si>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</si>
  <si>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</si>
  <si>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</si>
  <si>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</si>
  <si>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</si>
  <si>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</si>
  <si>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</si>
  <si>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</si>
  <si>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</si>
  <si>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</si>
  <si>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</si>
  <si>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</si>
  <si>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</si>
  <si>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</si>
  <si>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</si>
  <si>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</si>
  <si>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</si>
  <si>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</si>
  <si>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</si>
  <si>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</si>
  <si>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</si>
  <si>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</si>
  <si>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</si>
  <si>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</si>
  <si>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</si>
  <si>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</si>
  <si>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</si>
  <si>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</si>
  <si>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</si>
  <si>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</si>
  <si>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</si>
  <si>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</si>
  <si>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</si>
  <si>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</si>
  <si>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</si>
  <si>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</si>
  <si>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</si>
  <si>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</si>
  <si>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</si>
  <si>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</si>
  <si>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</si>
  <si>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</si>
  <si>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</si>
  <si>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</si>
  <si>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</si>
  <si>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</si>
  <si>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</si>
  <si>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</si>
  <si>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</si>
  <si>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</si>
  <si>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</si>
  <si>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</si>
  <si>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</si>
  <si>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</si>
  <si>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</si>
  <si>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</si>
  <si>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</si>
  <si>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</si>
  <si>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</si>
  <si>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</si>
  <si>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</si>
  <si>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</si>
  <si>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</si>
  <si>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</si>
  <si>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</si>
  <si>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</si>
  <si>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</si>
  <si>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</si>
  <si>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</si>
  <si>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</si>
  <si>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</si>
  <si>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</si>
  <si>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</si>
  <si>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</si>
  <si>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</si>
  <si>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</si>
  <si>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</si>
  <si>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</si>
  <si>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</si>
  <si>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</si>
  <si>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</si>
  <si>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</si>
  <si>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</si>
  <si>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</si>
  <si>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</si>
  <si>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</si>
  <si>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</si>
  <si>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</si>
  <si>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</si>
  <si>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</si>
  <si>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</si>
  <si>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</si>
  <si>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</si>
  <si>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</si>
  <si>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</si>
  <si>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</si>
  <si>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</si>
  <si>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</si>
  <si>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</si>
  <si>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</si>
  <si>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</si>
  <si>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</si>
  <si>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</si>
  <si>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</si>
  <si>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</si>
  <si>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</si>
  <si>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</si>
  <si>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</si>
  <si>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</si>
  <si>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</si>
  <si>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</si>
  <si>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</si>
  <si>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</si>
  <si>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</si>
  <si>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</si>
  <si>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</si>
  <si>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</si>
  <si>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</si>
  <si>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</si>
  <si>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</si>
  <si>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</si>
  <si>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</si>
  <si>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</si>
  <si>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</si>
  <si>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</si>
  <si>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</si>
  <si>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</si>
  <si>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</si>
  <si>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</si>
  <si>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</si>
  <si>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</si>
  <si>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</si>
  <si>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</si>
  <si>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</si>
  <si>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</si>
  <si>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</si>
  <si>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</si>
  <si>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</si>
  <si>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</si>
  <si>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</si>
  <si>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</si>
  <si>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</si>
  <si>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</si>
  <si>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</si>
  <si>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</si>
  <si>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</si>
  <si>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</si>
  <si>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</si>
  <si>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</si>
  <si>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</si>
  <si>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</si>
  <si>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</si>
  <si>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</si>
  <si>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</si>
  <si>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</si>
  <si>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</si>
  <si>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</si>
  <si>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</si>
  <si>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</si>
  <si>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</si>
  <si>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</si>
  <si>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</si>
  <si>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</si>
  <si>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</si>
  <si>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</si>
  <si>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</si>
  <si>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</si>
  <si>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</si>
  <si>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</si>
  <si>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</si>
  <si>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</si>
  <si>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</si>
  <si>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</si>
  <si>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</si>
  <si>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</si>
  <si>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</si>
  <si>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</si>
  <si>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</si>
  <si>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</si>
  <si>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</si>
  <si>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</si>
  <si>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</si>
  <si>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</si>
  <si>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</si>
  <si>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</si>
  <si>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</si>
  <si>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</si>
  <si>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</si>
  <si>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</si>
  <si>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</si>
  <si>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</si>
  <si>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</si>
  <si>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</si>
  <si>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</si>
  <si>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</si>
  <si>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</si>
  <si>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</si>
  <si>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</si>
  <si>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</si>
  <si>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</si>
  <si>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</si>
  <si>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</si>
  <si>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</si>
  <si>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</si>
  <si>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</si>
  <si>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</si>
  <si>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</si>
  <si>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</si>
  <si>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</si>
  <si>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</si>
  <si>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</si>
  <si>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</si>
  <si>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</si>
  <si>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</si>
  <si>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</si>
  <si>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</si>
  <si>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</si>
  <si>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</si>
  <si>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</si>
  <si>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</si>
  <si>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</si>
  <si>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</si>
  <si>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</si>
  <si>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</si>
  <si>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</si>
  <si>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</si>
  <si>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</si>
  <si>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</si>
  <si>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</si>
  <si>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</si>
  <si>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</si>
  <si>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</si>
  <si>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</si>
  <si>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</si>
  <si>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</si>
  <si>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</si>
  <si>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</si>
  <si>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</si>
  <si>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</si>
  <si>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</si>
  <si>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</si>
  <si>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</si>
  <si>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</si>
  <si>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</si>
  <si>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</si>
  <si>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</si>
  <si>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</si>
  <si>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</si>
  <si>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</si>
  <si>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</si>
  <si>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</si>
  <si>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</si>
  <si>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</si>
  <si>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</si>
  <si>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</si>
  <si>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</si>
  <si>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</si>
  <si>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</si>
  <si>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</si>
  <si>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</si>
  <si>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</si>
  <si>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</si>
  <si>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</si>
  <si>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</si>
  <si>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</si>
  <si>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</si>
  <si>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</si>
  <si>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</si>
  <si>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</si>
  <si>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</si>
  <si>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</si>
  <si>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</si>
  <si>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</si>
  <si>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</si>
  <si>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</si>
  <si>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</si>
  <si>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</si>
  <si>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</si>
  <si>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</si>
  <si>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</si>
  <si>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</si>
  <si>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</si>
  <si>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</si>
  <si>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</si>
  <si>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</si>
  <si>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</si>
  <si>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</si>
  <si>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</si>
  <si>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</si>
  <si>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</si>
  <si>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</si>
  <si>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</si>
  <si>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</si>
  <si>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</si>
  <si>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</si>
  <si>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</si>
  <si>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</si>
  <si>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</si>
  <si>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</si>
  <si>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</si>
  <si>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</si>
  <si>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</si>
  <si>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</si>
  <si>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</si>
  <si>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</si>
  <si>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</si>
  <si>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</si>
  <si>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</si>
  <si>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</si>
  <si>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</si>
  <si>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</si>
  <si>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</si>
  <si>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</si>
  <si>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</si>
  <si>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</si>
  <si>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</si>
  <si>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</si>
  <si>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</si>
  <si>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</si>
  <si>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</si>
  <si>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</si>
  <si>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</si>
  <si>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</si>
  <si>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</si>
  <si>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</si>
  <si>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</si>
  <si>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</si>
  <si>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</si>
  <si>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</si>
  <si>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</si>
  <si>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</si>
  <si>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</si>
  <si>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</si>
  <si>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</si>
  <si>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</si>
  <si>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</si>
  <si>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</si>
  <si>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</si>
  <si>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</si>
  <si>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</si>
  <si>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</si>
  <si>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</si>
  <si>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</si>
  <si>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</si>
  <si>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</si>
  <si>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</si>
  <si>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</si>
  <si>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</si>
  <si>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</si>
  <si>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</si>
  <si>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</si>
  <si>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</si>
  <si>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</si>
  <si>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</si>
  <si>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</si>
  <si>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</si>
  <si>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</si>
  <si>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</si>
  <si>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</si>
  <si>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</si>
  <si>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</si>
  <si>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</si>
  <si>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</si>
  <si>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</si>
  <si>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</si>
  <si>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</si>
  <si>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</si>
  <si>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</si>
  <si>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</si>
  <si>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</si>
  <si>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</si>
  <si>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</si>
  <si>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</si>
  <si>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</si>
  <si>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</si>
  <si>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</si>
  <si>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</si>
  <si>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</si>
  <si>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</si>
  <si>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</si>
  <si>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</si>
  <si>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</si>
  <si>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</si>
  <si>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</si>
  <si>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</si>
  <si>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</si>
  <si>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</si>
  <si>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</si>
  <si>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</si>
  <si>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</si>
  <si>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</si>
  <si>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</si>
  <si>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</si>
  <si>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</si>
  <si>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</si>
  <si>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</si>
  <si>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</si>
  <si>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</si>
  <si>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</si>
  <si>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</si>
  <si>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</si>
  <si>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</si>
  <si>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</si>
  <si>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</si>
  <si>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</si>
  <si>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</si>
  <si>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</si>
  <si>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</si>
  <si>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</si>
  <si>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</si>
  <si>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</si>
  <si>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</si>
  <si>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</si>
  <si>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</si>
  <si>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</si>
  <si>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</si>
  <si>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</si>
  <si>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</si>
  <si>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</si>
  <si>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</si>
  <si>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</si>
  <si>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</si>
  <si>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</si>
  <si>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</si>
  <si>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</si>
  <si>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</si>
  <si>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</si>
  <si>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</si>
  <si>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</si>
  <si>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</si>
  <si>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</si>
  <si>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</si>
  <si>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</si>
  <si>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</si>
  <si>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</si>
  <si>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</si>
  <si>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</si>
  <si>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</si>
  <si>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</si>
  <si>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</si>
  <si>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</si>
  <si>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</si>
  <si>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</si>
  <si>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</si>
  <si>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</si>
  <si>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</si>
  <si>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</si>
  <si>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</si>
  <si>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</si>
  <si>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</si>
  <si>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</si>
  <si>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</si>
  <si>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</si>
  <si>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</si>
  <si>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</si>
  <si>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</si>
  <si>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</si>
  <si>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</si>
  <si>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</si>
  <si>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</si>
  <si>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</si>
  <si>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</si>
  <si>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</si>
  <si>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</si>
  <si>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</si>
  <si>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</si>
  <si>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</si>
  <si>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</si>
  <si>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</si>
  <si>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</si>
  <si>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</si>
  <si>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</si>
  <si>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</si>
  <si>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</si>
  <si>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</si>
  <si>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</si>
  <si>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</si>
  <si>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</si>
  <si>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</si>
  <si>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</si>
  <si>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</si>
  <si>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</si>
  <si>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</si>
  <si>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</si>
  <si>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</si>
  <si>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</si>
  <si>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</si>
  <si>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</si>
  <si>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</si>
  <si>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</si>
  <si>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</si>
  <si>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</si>
  <si>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</si>
  <si>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</si>
  <si>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</si>
  <si>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</si>
  <si>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</si>
  <si>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</si>
  <si>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</si>
  <si>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</si>
  <si>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</si>
  <si>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</si>
  <si>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</si>
  <si>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</si>
  <si>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</si>
  <si>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</si>
  <si>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</si>
  <si>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</si>
  <si>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</si>
  <si>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</si>
  <si>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</si>
  <si>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</si>
  <si>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</si>
  <si>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</si>
  <si>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</si>
  <si>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</si>
  <si>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</si>
  <si>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</si>
  <si>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</si>
  <si>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</si>
  <si>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</si>
  <si>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</si>
  <si>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</si>
  <si>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</si>
  <si>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</si>
  <si>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</si>
  <si>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</si>
  <si>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</si>
  <si>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</si>
  <si>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</si>
  <si>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</si>
  <si>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</si>
  <si>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</si>
  <si>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</si>
  <si>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</si>
  <si>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</si>
  <si>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</si>
  <si>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</si>
  <si>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</si>
  <si>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</si>
  <si>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</si>
  <si>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</si>
  <si>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</si>
  <si>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</si>
  <si>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</si>
  <si>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</si>
  <si>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</si>
  <si>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</si>
  <si>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</si>
  <si>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</si>
  <si>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</si>
  <si>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</si>
  <si>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</si>
  <si>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</si>
  <si>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</si>
  <si>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</si>
  <si>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</si>
  <si>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</si>
  <si>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</si>
  <si>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</si>
  <si>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</si>
  <si>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</si>
  <si>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</si>
  <si>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</si>
  <si>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</si>
  <si>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</si>
  <si>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</si>
  <si>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</si>
  <si>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</si>
  <si>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</si>
  <si>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</si>
  <si>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</si>
  <si>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</si>
  <si>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</si>
  <si>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</si>
  <si>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</si>
  <si>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</si>
  <si>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</si>
  <si>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</si>
  <si>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</si>
  <si>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</si>
  <si>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</si>
  <si>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</si>
  <si>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</si>
  <si>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</si>
  <si>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</si>
  <si>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</si>
  <si>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</si>
  <si>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</si>
  <si>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</si>
  <si>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</si>
  <si>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</si>
  <si>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</si>
  <si>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</si>
  <si>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</si>
  <si>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</si>
  <si>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</si>
  <si>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</si>
  <si>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</si>
  <si>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</si>
  <si>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</si>
  <si>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</si>
  <si>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</si>
  <si>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</si>
  <si>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</si>
  <si>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</si>
  <si>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</si>
  <si>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</si>
  <si>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</si>
  <si>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</si>
  <si>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</si>
  <si>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</si>
  <si>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</si>
  <si>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</si>
  <si>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</si>
  <si>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</si>
  <si>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</si>
  <si>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</si>
  <si>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</si>
  <si>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</si>
  <si>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</si>
  <si>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</si>
  <si>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</si>
  <si>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</si>
  <si>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</si>
  <si>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</si>
  <si>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</si>
  <si>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</si>
  <si>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</si>
  <si>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</si>
  <si>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</si>
  <si>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</si>
  <si>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</si>
  <si>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</si>
  <si>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</si>
  <si>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</si>
  <si>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</si>
  <si>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</si>
  <si>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</si>
  <si>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</si>
  <si>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</si>
  <si>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</si>
  <si>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</si>
  <si>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</si>
  <si>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</si>
  <si>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</si>
  <si>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</si>
  <si>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</si>
  <si>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</si>
  <si>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</si>
  <si>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</si>
  <si>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</si>
  <si>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</si>
  <si>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</si>
  <si>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</si>
  <si>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</si>
  <si>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</si>
  <si>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</si>
  <si>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</si>
  <si>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</si>
  <si>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</si>
  <si>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</si>
  <si>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</si>
  <si>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</si>
  <si>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</si>
  <si>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</si>
  <si>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</si>
  <si>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</si>
  <si>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</si>
  <si>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</si>
  <si>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</si>
  <si>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</si>
  <si>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</si>
  <si>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</si>
  <si>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</si>
  <si>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</si>
  <si>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</si>
  <si>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</si>
  <si>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</si>
  <si>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</si>
  <si>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</si>
  <si>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</si>
  <si>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</si>
  <si>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</si>
  <si>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</si>
  <si>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</si>
  <si>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</si>
  <si>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</si>
  <si>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</si>
  <si>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</si>
  <si>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</si>
  <si>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</si>
  <si>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</si>
  <si>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</si>
  <si>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</si>
  <si>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</si>
  <si>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</si>
  <si>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</si>
  <si>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</si>
  <si>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</si>
  <si>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</si>
  <si>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</si>
  <si>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</si>
  <si>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</si>
  <si>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</si>
  <si>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</si>
  <si>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</si>
  <si>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</si>
  <si>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</si>
  <si>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</si>
  <si>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</si>
  <si>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</si>
  <si>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</si>
  <si>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</si>
  <si>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</si>
  <si>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</si>
  <si>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</si>
  <si>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</si>
  <si>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</si>
  <si>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</si>
  <si>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</si>
  <si>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</si>
  <si>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</si>
  <si>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</si>
  <si>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</si>
  <si>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</si>
  <si>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</si>
  <si>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</si>
  <si>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</si>
  <si>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</si>
  <si>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</si>
  <si>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</si>
  <si>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</si>
  <si>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</si>
  <si>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</si>
  <si>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</si>
  <si>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</si>
  <si>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</si>
  <si>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</si>
  <si>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</si>
  <si>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</si>
  <si>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</si>
  <si>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</si>
  <si>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</si>
  <si>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</si>
  <si>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</si>
  <si>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</si>
  <si>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</si>
  <si>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</si>
  <si>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</si>
  <si>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</si>
  <si>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</si>
  <si>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</si>
  <si>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</si>
  <si>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</si>
  <si>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</si>
  <si>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</si>
  <si>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</si>
  <si>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</si>
  <si>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</si>
  <si>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</si>
  <si>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</si>
  <si>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</si>
  <si>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</si>
  <si>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</si>
  <si>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</si>
  <si>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</si>
  <si>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</si>
  <si>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</si>
  <si>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</si>
  <si>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</si>
  <si>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</si>
  <si>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</si>
  <si>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</si>
  <si>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</si>
  <si>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</si>
  <si>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</si>
  <si>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</si>
  <si>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</si>
  <si>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</si>
  <si>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</si>
  <si>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</si>
  <si>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</si>
  <si>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</si>
  <si>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</si>
  <si>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</si>
  <si>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</si>
  <si>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</si>
  <si>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</si>
  <si>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</si>
  <si>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</si>
  <si>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</si>
  <si>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</si>
  <si>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</si>
  <si>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</si>
  <si>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</si>
  <si>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</si>
  <si>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</si>
  <si>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</si>
  <si>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</si>
  <si>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</si>
  <si>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</si>
  <si>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</si>
  <si>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</si>
  <si>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</si>
  <si>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</si>
  <si>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</si>
  <si>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</si>
  <si>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</si>
  <si>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</si>
  <si>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</si>
  <si>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</si>
  <si>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</si>
  <si>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</si>
  <si>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</si>
  <si>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</si>
  <si>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</si>
  <si>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</si>
  <si>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</si>
  <si>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</si>
  <si>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</si>
  <si>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</si>
  <si>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</si>
  <si>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</si>
  <si>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</si>
  <si>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</si>
  <si>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</si>
  <si>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</si>
  <si>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</si>
  <si>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</si>
  <si>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</si>
  <si>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</si>
  <si>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</si>
  <si>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</si>
  <si>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</si>
  <si>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</si>
  <si>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</si>
  <si>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</si>
  <si>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</si>
  <si>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</si>
  <si>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</si>
  <si>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</si>
  <si>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</si>
  <si>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</si>
  <si>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</si>
  <si>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</si>
  <si>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</si>
  <si>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</si>
  <si>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</si>
  <si>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</si>
  <si>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</si>
  <si>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</si>
  <si>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</si>
  <si>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</si>
  <si>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</si>
  <si>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</si>
  <si>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</si>
  <si>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</si>
  <si>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</si>
  <si>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</si>
  <si>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</si>
  <si>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</si>
  <si>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</si>
  <si>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</si>
  <si>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</si>
  <si>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</si>
  <si>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</si>
  <si>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</si>
  <si>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</si>
  <si>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</si>
  <si>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</si>
  <si>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</si>
  <si>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</si>
  <si>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</si>
  <si>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</si>
  <si>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</si>
  <si>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</si>
  <si>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</si>
  <si>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</si>
  <si>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</si>
  <si>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</si>
  <si>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</si>
  <si>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</si>
  <si>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</si>
  <si>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</si>
  <si>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</si>
  <si>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</si>
  <si>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</si>
  <si>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</si>
  <si>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</si>
  <si>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</si>
  <si>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</si>
  <si>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</si>
  <si>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</si>
  <si>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</si>
  <si>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</si>
  <si>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</si>
  <si>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</si>
  <si>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</si>
  <si>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</si>
  <si>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</si>
  <si>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</si>
  <si>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</si>
  <si>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</si>
  <si>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</si>
  <si>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</si>
  <si>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</si>
  <si>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</si>
  <si>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</si>
  <si>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</si>
  <si>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</si>
  <si>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</si>
  <si>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</si>
  <si>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</si>
  <si>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</si>
  <si>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</si>
  <si>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</si>
  <si>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</si>
  <si>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</si>
  <si>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</si>
  <si>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</si>
  <si>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</si>
  <si>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</si>
  <si>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</si>
  <si>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</si>
  <si>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</si>
  <si>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</si>
  <si>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</si>
  <si>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</si>
  <si>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</si>
  <si>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</si>
  <si>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</si>
  <si>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</si>
  <si>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</si>
  <si>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</si>
  <si>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</si>
  <si>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</si>
  <si>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</si>
  <si>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</si>
  <si>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</si>
  <si>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</si>
  <si>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</si>
  <si>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</si>
  <si>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</si>
  <si>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</si>
  <si>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</si>
  <si>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</si>
  <si>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</si>
  <si>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</si>
  <si>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</si>
  <si>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</si>
  <si>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</si>
  <si>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</si>
  <si>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</si>
  <si>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</si>
  <si>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</si>
  <si>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</si>
  <si>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</si>
  <si>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</si>
  <si>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</si>
  <si>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</si>
  <si>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</si>
  <si>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</si>
  <si>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</si>
  <si>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</si>
  <si>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</si>
  <si>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</si>
  <si>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</si>
  <si>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</si>
  <si>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</si>
  <si>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</si>
  <si>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</si>
  <si>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</si>
  <si>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</si>
  <si>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</si>
  <si>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</si>
  <si>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</si>
  <si>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</si>
  <si>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</si>
  <si>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</si>
  <si>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</si>
  <si>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</si>
  <si>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</si>
  <si>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</si>
  <si>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</si>
  <si>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</si>
  <si>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</si>
  <si>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</si>
  <si>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</si>
  <si>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</si>
  <si>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</si>
  <si>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</si>
  <si>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</si>
  <si>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</si>
  <si>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</si>
  <si>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</si>
  <si>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</si>
  <si>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</si>
  <si>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</si>
  <si>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</si>
  <si>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</si>
  <si>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</si>
  <si>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</si>
  <si>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</si>
  <si>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</si>
  <si>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</si>
  <si>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</si>
  <si>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</si>
  <si>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</si>
  <si>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</si>
  <si>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</si>
  <si>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</si>
  <si>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</si>
  <si>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</si>
  <si>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</si>
  <si>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</si>
  <si>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</si>
  <si>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</si>
  <si>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</si>
  <si>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</si>
  <si>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</si>
  <si>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</si>
  <si>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</si>
  <si>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</si>
  <si>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</si>
  <si>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</si>
  <si>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</si>
  <si>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</si>
  <si>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</si>
  <si>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</si>
  <si>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</si>
  <si>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</si>
  <si>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</si>
  <si>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</si>
  <si>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</si>
  <si>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</si>
  <si>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</si>
  <si>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</si>
  <si>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</si>
  <si>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</si>
  <si>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</si>
  <si>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</si>
  <si>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</si>
  <si>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</si>
  <si>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</si>
  <si>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</si>
  <si>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</si>
  <si>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</si>
  <si>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</si>
  <si>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</si>
  <si>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</si>
  <si>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</si>
  <si>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</si>
  <si>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</si>
  <si>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</si>
  <si>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</si>
  <si>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</si>
  <si>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</si>
  <si>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</si>
  <si>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</si>
  <si>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</si>
  <si>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</si>
  <si>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</si>
  <si>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</si>
  <si>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</si>
  <si>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</si>
  <si>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</si>
  <si>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</si>
  <si>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</si>
  <si>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</si>
  <si>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</si>
  <si>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</si>
  <si>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</si>
  <si>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</si>
  <si>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</si>
  <si>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</si>
  <si>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</si>
  <si>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</si>
  <si>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</si>
  <si>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</si>
  <si>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</si>
  <si>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</si>
  <si>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</si>
  <si>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</si>
  <si>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</si>
  <si>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</si>
  <si>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</si>
  <si>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</si>
  <si>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</si>
  <si>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</si>
  <si>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</si>
  <si>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</si>
  <si>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</si>
  <si>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</si>
  <si>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</si>
  <si>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</si>
  <si>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</si>
  <si>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</si>
  <si>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</si>
  <si>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</si>
  <si>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</si>
  <si>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</si>
  <si>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</si>
  <si>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</si>
  <si>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</si>
  <si>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</si>
  <si>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</si>
  <si>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</si>
  <si>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</si>
  <si>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</si>
  <si>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</si>
  <si>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</si>
  <si>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</si>
  <si>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</si>
  <si>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</si>
  <si>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</si>
  <si>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</si>
  <si>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</si>
  <si>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</si>
  <si>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</si>
  <si>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</si>
  <si>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</si>
  <si>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</si>
  <si>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</si>
  <si>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</si>
  <si>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</si>
  <si>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</si>
  <si>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</si>
  <si>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</si>
  <si>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</si>
  <si>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</si>
  <si>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</si>
  <si>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</si>
  <si>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</si>
  <si>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</si>
  <si>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</si>
  <si>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</si>
  <si>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</si>
  <si>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</si>
  <si>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</si>
  <si>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</si>
  <si>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</si>
  <si>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</si>
  <si>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</si>
  <si>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</si>
  <si>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</si>
  <si>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</si>
  <si>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</si>
  <si>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</si>
  <si>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</si>
  <si>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</si>
  <si>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</si>
  <si>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</si>
  <si>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</si>
  <si>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</si>
  <si>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</si>
  <si>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</si>
  <si>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</si>
  <si>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</si>
  <si>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</si>
  <si>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</si>
  <si>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</si>
  <si>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</si>
  <si>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</si>
  <si>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</si>
  <si>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</si>
  <si>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</si>
  <si>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</si>
  <si>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</si>
  <si>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</si>
  <si>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</si>
  <si>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</si>
  <si>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</si>
  <si>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</si>
  <si>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</si>
  <si>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</si>
  <si>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</si>
  <si>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</si>
  <si>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</si>
  <si>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</si>
  <si>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</si>
  <si>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</si>
  <si>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</si>
  <si>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</si>
  <si>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</si>
  <si>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</si>
  <si>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</si>
  <si>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</si>
  <si>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</si>
  <si>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</si>
  <si>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</si>
  <si>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</si>
  <si>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</si>
  <si>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</si>
  <si>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</si>
  <si>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</si>
  <si>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</si>
  <si>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</si>
  <si>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</si>
  <si>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</si>
  <si>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</si>
  <si>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</si>
  <si>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</si>
  <si>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</si>
  <si>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</si>
  <si>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</si>
  <si>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</si>
  <si>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</si>
  <si>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</si>
  <si>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</si>
  <si>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</si>
  <si>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</si>
  <si>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</si>
  <si>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</si>
  <si>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</si>
  <si>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</si>
  <si>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</si>
  <si>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</si>
  <si>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</si>
  <si>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</si>
  <si>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</si>
  <si>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</si>
  <si>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</si>
  <si>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</si>
  <si>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</si>
  <si>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</si>
  <si>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</si>
  <si>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</si>
  <si>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</si>
  <si>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</si>
  <si>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</si>
  <si>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</si>
  <si>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</si>
  <si>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</si>
  <si>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</si>
  <si>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</si>
  <si>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</si>
  <si>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</si>
  <si>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</si>
  <si>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</si>
  <si>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</si>
  <si>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</si>
  <si>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</si>
  <si>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</si>
  <si>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</si>
  <si>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</si>
  <si>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</si>
  <si>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</si>
  <si>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</si>
  <si>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</si>
  <si>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</si>
  <si>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</si>
  <si>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</si>
  <si>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</si>
  <si>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</si>
  <si>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</si>
  <si>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</si>
  <si>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</si>
  <si>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</si>
  <si>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</si>
  <si>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</si>
  <si>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</si>
  <si>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</si>
  <si>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</si>
  <si>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</si>
  <si>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</si>
  <si>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</si>
  <si>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</si>
  <si>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</si>
  <si>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</si>
  <si>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</si>
  <si>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</si>
  <si>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</si>
  <si>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</si>
  <si>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</si>
  <si>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</si>
  <si>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</si>
  <si>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</si>
  <si>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</si>
  <si>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</si>
  <si>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</si>
  <si>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</si>
  <si>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</si>
  <si>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</si>
  <si>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</si>
  <si>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</si>
  <si>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</si>
  <si>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</si>
  <si>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</si>
  <si>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</si>
  <si>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</si>
  <si>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</si>
  <si>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</si>
  <si>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</si>
  <si>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</si>
  <si>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</si>
  <si>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</si>
  <si>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</si>
  <si>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</si>
  <si>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</si>
  <si>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</si>
  <si>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</si>
  <si>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</si>
  <si>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</si>
  <si>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</si>
  <si>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</si>
  <si>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</si>
  <si>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</si>
  <si>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</si>
  <si>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</si>
  <si>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</si>
  <si>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</si>
  <si>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</si>
  <si>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</si>
  <si>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</si>
  <si>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</si>
  <si>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</si>
  <si>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</si>
  <si>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</si>
  <si>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</si>
  <si>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</si>
  <si>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</si>
  <si>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</si>
  <si>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</si>
  <si>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</si>
  <si>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</si>
  <si>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</si>
  <si>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</si>
  <si>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</si>
  <si>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</si>
  <si>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</si>
  <si>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</si>
  <si>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</si>
  <si>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</si>
  <si>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</si>
  <si>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</si>
  <si>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</si>
  <si>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</si>
  <si>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</si>
  <si>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</si>
  <si>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</si>
  <si>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</si>
  <si>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</si>
  <si>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</si>
  <si>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</si>
  <si>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</si>
  <si>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</si>
  <si>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</si>
  <si>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</si>
  <si>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</si>
  <si>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</si>
  <si>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</si>
  <si>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</si>
  <si>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</si>
  <si>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</si>
  <si>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</si>
  <si>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</si>
  <si>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</si>
  <si>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</si>
  <si>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</si>
  <si>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</si>
  <si>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</si>
  <si>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</si>
  <si>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</si>
  <si>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</si>
  <si>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</si>
  <si>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</si>
  <si>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</si>
  <si>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</si>
  <si>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</si>
  <si>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</si>
  <si>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</si>
  <si>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</si>
  <si>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</si>
  <si>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</si>
  <si>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</si>
  <si>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</si>
  <si>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</si>
  <si>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</si>
  <si>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</si>
  <si>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</si>
  <si>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</si>
  <si>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</si>
  <si>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</si>
  <si>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</si>
  <si>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</si>
  <si>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</si>
  <si>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</si>
  <si>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</si>
  <si>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</si>
  <si>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</si>
  <si>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</si>
  <si>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</si>
  <si>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</si>
  <si>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</si>
  <si>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</si>
  <si>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</si>
  <si>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</si>
  <si>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</si>
  <si>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</si>
  <si>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</si>
  <si>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</si>
  <si>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</si>
  <si>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</si>
  <si>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</si>
  <si>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</si>
  <si>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</si>
  <si>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</si>
  <si>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</si>
  <si>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</si>
  <si>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</si>
  <si>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</si>
  <si>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</si>
  <si>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</si>
  <si>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</si>
  <si>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</si>
  <si>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</si>
  <si>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</si>
  <si>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</si>
  <si>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</si>
  <si>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</si>
  <si>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</si>
  <si>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</si>
  <si>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</si>
  <si>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</si>
  <si>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</si>
  <si>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</si>
  <si>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</si>
  <si>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</si>
  <si>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</si>
  <si>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</si>
  <si>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</si>
  <si>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</si>
  <si>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</si>
  <si>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</si>
  <si>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</si>
  <si>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</si>
  <si>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</si>
  <si>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</si>
  <si>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</si>
  <si>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</si>
  <si>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</si>
  <si>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</si>
  <si>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</si>
  <si>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</si>
  <si>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</si>
  <si>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</si>
  <si>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</si>
  <si>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</si>
  <si>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</si>
  <si>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</si>
  <si>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</si>
  <si>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</si>
  <si>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</si>
  <si>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</si>
  <si>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</si>
  <si>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</si>
  <si>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</si>
  <si>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</si>
  <si>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</si>
  <si>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</si>
  <si>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</si>
  <si>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</si>
  <si>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</si>
  <si>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</si>
  <si>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</si>
  <si>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</si>
  <si>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</si>
  <si>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</si>
  <si>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</si>
  <si>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</si>
  <si>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</si>
  <si>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</si>
  <si>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</si>
  <si>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</si>
  <si>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</si>
  <si>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</si>
  <si>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</si>
  <si>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</si>
  <si>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</si>
  <si>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</si>
  <si>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</si>
  <si>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</si>
  <si>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</si>
  <si>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</si>
  <si>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</si>
  <si>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</si>
  <si>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</si>
  <si>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</si>
  <si>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</si>
  <si>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</si>
  <si>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</si>
  <si>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</si>
  <si>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</si>
  <si>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</si>
  <si>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</si>
  <si>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</si>
  <si>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</si>
  <si>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</si>
  <si>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</si>
  <si>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</si>
  <si>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</si>
  <si>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</si>
  <si>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</si>
  <si>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</si>
  <si>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</si>
  <si>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</si>
  <si>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</si>
  <si>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</si>
  <si>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</si>
  <si>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</si>
  <si>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</si>
  <si>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</si>
  <si>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</si>
  <si>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</si>
  <si>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</si>
  <si>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</si>
  <si>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</si>
  <si>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</si>
  <si>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</si>
  <si>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</si>
  <si>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</si>
  <si>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</si>
  <si>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</si>
  <si>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</si>
  <si>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</si>
  <si>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</si>
  <si>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</si>
  <si>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</si>
  <si>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</si>
  <si>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</si>
  <si>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</si>
  <si>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</si>
  <si>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</si>
  <si>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</si>
  <si>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</si>
  <si>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</si>
  <si>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</si>
  <si>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</si>
  <si>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</si>
  <si>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</si>
  <si>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</si>
  <si>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</si>
  <si>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</si>
  <si>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</si>
  <si>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</si>
  <si>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</si>
  <si>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</si>
  <si>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</si>
  <si>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</si>
  <si>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</si>
  <si>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</si>
  <si>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</si>
  <si>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</si>
  <si>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</si>
  <si>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</si>
  <si>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</si>
  <si>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</si>
  <si>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</si>
  <si>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</si>
  <si>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</si>
  <si>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</si>
  <si>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</si>
  <si>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</si>
  <si>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</si>
  <si>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</si>
  <si>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</si>
  <si>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</si>
  <si>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</si>
  <si>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</si>
  <si>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</si>
  <si>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</si>
  <si>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</si>
  <si>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</si>
  <si>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</si>
  <si>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</si>
  <si>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</si>
  <si>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</si>
  <si>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</si>
  <si>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</si>
  <si>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</si>
  <si>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</si>
  <si>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</si>
  <si>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</si>
  <si>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</si>
  <si>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</si>
  <si>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</si>
  <si>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</si>
  <si>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</si>
  <si>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</si>
  <si>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</si>
  <si>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</si>
  <si>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</si>
  <si>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</si>
  <si>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</si>
  <si>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</si>
  <si>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</si>
  <si>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</si>
  <si>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</si>
  <si>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</si>
  <si>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</si>
  <si>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</si>
  <si>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</si>
  <si>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</si>
  <si>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</si>
  <si>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</si>
  <si>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</si>
  <si>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</si>
  <si>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</si>
  <si>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</si>
  <si>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</si>
  <si>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</si>
  <si>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</si>
  <si>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</si>
  <si>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</si>
  <si>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</si>
  <si>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</si>
  <si>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</si>
  <si>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</si>
  <si>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</si>
  <si>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</si>
  <si>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</si>
  <si>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</si>
  <si>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</si>
  <si>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</si>
  <si>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</si>
  <si>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</si>
  <si>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</si>
  <si>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</si>
  <si>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</si>
  <si>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</si>
  <si>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</si>
  <si>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</si>
  <si>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</si>
  <si>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</si>
  <si>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</si>
  <si>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</si>
  <si>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</si>
  <si>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</si>
  <si>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</si>
  <si>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</si>
  <si>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</si>
  <si>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</si>
  <si>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</si>
  <si>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</si>
  <si>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</si>
  <si>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</si>
  <si>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</si>
  <si>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</si>
  <si>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</si>
  <si>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</si>
  <si>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</si>
  <si>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</si>
  <si>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</si>
  <si>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</si>
  <si>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</si>
  <si>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</si>
  <si>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</si>
  <si>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</si>
  <si>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</si>
  <si>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</si>
  <si>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</si>
  <si>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</si>
  <si>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</si>
  <si>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</si>
  <si>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</si>
  <si>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</si>
  <si>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</si>
  <si>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</si>
  <si>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</si>
  <si>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</si>
  <si>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</si>
  <si>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</si>
  <si>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</si>
  <si>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</si>
  <si>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</si>
  <si>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</si>
  <si>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</si>
  <si>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</si>
  <si>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</si>
  <si>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</si>
  <si>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</si>
  <si>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</si>
  <si>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</si>
  <si>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</si>
  <si>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</si>
  <si>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</si>
  <si>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</si>
  <si>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</si>
  <si>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</si>
  <si>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</si>
  <si>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</si>
  <si>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</si>
  <si>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</si>
  <si>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</si>
  <si>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</si>
  <si>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</si>
  <si>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</si>
  <si>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</si>
  <si>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</si>
  <si>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</si>
  <si>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</si>
  <si>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</si>
  <si>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</si>
  <si>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</si>
  <si>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</si>
  <si>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</si>
  <si>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</si>
  <si>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</si>
  <si>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</si>
  <si>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</si>
  <si>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</si>
  <si>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</si>
  <si>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</si>
  <si>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</si>
  <si>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</si>
  <si>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</si>
  <si>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</si>
  <si>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</si>
  <si>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</si>
  <si>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</si>
  <si>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</si>
  <si>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</si>
  <si>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</si>
  <si>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</si>
  <si>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</si>
  <si>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</si>
  <si>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</si>
  <si>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</si>
  <si>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</si>
  <si>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</si>
  <si>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</si>
  <si>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</si>
  <si>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</si>
  <si>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</si>
  <si>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</si>
  <si>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</si>
  <si>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</si>
  <si>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</si>
  <si>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</si>
  <si>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</si>
  <si>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</si>
  <si>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</si>
  <si>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</si>
  <si>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</si>
  <si>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</si>
  <si>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</si>
  <si>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</si>
  <si>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</si>
  <si>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</si>
  <si>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</si>
  <si>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</si>
  <si>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</si>
  <si>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</si>
  <si>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</si>
  <si>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</si>
  <si>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</si>
  <si>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</si>
  <si>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</si>
  <si>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</si>
  <si>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</si>
  <si>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</si>
  <si>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</si>
  <si>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</si>
  <si>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</si>
  <si>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</si>
  <si>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</si>
  <si>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</si>
  <si>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</si>
  <si>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</si>
  <si>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</si>
  <si>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</si>
  <si>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</si>
  <si>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</si>
  <si>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</si>
  <si>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</si>
  <si>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</si>
  <si>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</si>
  <si>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</si>
  <si>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</si>
  <si>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</si>
  <si>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</si>
  <si>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</si>
  <si>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</si>
  <si>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</si>
  <si>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</si>
  <si>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</si>
  <si>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</si>
  <si>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</si>
  <si>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</si>
  <si>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</si>
  <si>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</si>
  <si>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</si>
  <si>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</si>
  <si>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</si>
  <si>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</si>
  <si>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</si>
  <si>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</si>
  <si>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</si>
  <si>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</si>
  <si>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</si>
  <si>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</si>
  <si>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</si>
  <si>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</si>
  <si>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</si>
  <si>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</si>
  <si>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</si>
  <si>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</si>
  <si>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</si>
  <si>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</si>
  <si>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</si>
  <si>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</si>
  <si>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</si>
  <si>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</si>
  <si>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</si>
  <si>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</si>
  <si>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</si>
  <si>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</si>
  <si>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</si>
  <si>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</si>
  <si>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</si>
  <si>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</si>
  <si>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</si>
  <si>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</si>
  <si>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</si>
  <si>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</si>
  <si>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</si>
  <si>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</si>
  <si>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</si>
  <si>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</si>
  <si>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</si>
  <si>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</si>
  <si>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</si>
  <si>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</si>
  <si>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</si>
  <si>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</si>
  <si>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</si>
  <si>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</si>
  <si>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</si>
  <si>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</si>
  <si>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</si>
  <si>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</si>
  <si>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</si>
  <si>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</si>
  <si>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</si>
  <si>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</si>
  <si>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</si>
  <si>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</si>
  <si>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</si>
  <si>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</si>
  <si>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</si>
  <si>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</si>
  <si>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</si>
  <si>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</si>
  <si>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</si>
  <si>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</si>
  <si>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</si>
  <si>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</si>
  <si>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</si>
  <si>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</si>
  <si>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</si>
  <si>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</si>
  <si>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</si>
  <si>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</si>
  <si>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</si>
  <si>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</si>
  <si>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</si>
  <si>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</si>
  <si>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</si>
  <si>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</si>
  <si>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</si>
  <si>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</si>
  <si>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</si>
  <si>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</si>
  <si>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</si>
  <si>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</si>
  <si>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</si>
  <si>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</si>
  <si>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</si>
  <si>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</si>
  <si>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</si>
  <si>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</si>
  <si>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</si>
  <si>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</si>
  <si>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</si>
  <si>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</si>
  <si>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</si>
  <si>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</si>
  <si>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</si>
  <si>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</si>
  <si>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</si>
  <si>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</si>
  <si>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</si>
  <si>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</si>
  <si>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</si>
  <si>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</si>
  <si>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</si>
  <si>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</si>
  <si>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</si>
  <si>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</si>
  <si>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</si>
  <si>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</si>
  <si>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</si>
  <si>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</si>
  <si>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</si>
  <si>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</si>
  <si>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</si>
  <si>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</si>
  <si>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</si>
  <si>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</si>
  <si>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</si>
  <si>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</si>
  <si>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</si>
  <si>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</si>
  <si>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</si>
  <si>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</si>
  <si>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</si>
  <si>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</si>
  <si>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</si>
  <si>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</si>
  <si>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</si>
  <si>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</si>
  <si>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</si>
  <si>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</si>
  <si>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</si>
  <si>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</si>
  <si>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</si>
  <si>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</si>
  <si>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</si>
  <si>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</si>
  <si>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</si>
  <si>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</si>
  <si>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</si>
  <si>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</si>
  <si>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</si>
  <si>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</si>
  <si>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</si>
  <si>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</si>
  <si>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</si>
  <si>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</si>
  <si>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</si>
  <si>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</si>
  <si>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</si>
  <si>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</si>
  <si>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</si>
  <si>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</si>
  <si>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</si>
  <si>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</si>
  <si>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</si>
  <si>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</si>
  <si>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</si>
  <si>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</si>
  <si>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</si>
  <si>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</si>
  <si>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</si>
  <si>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</si>
  <si>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</si>
  <si>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</si>
  <si>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</si>
  <si>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</si>
  <si>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</si>
  <si>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</si>
  <si>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</si>
  <si>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</si>
  <si>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</si>
  <si>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</si>
  <si>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</si>
  <si>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</si>
  <si>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</si>
  <si>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</si>
  <si>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</si>
  <si>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</si>
  <si>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</si>
  <si>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</si>
  <si>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</si>
  <si>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</si>
  <si>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</si>
  <si>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</si>
  <si>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</si>
  <si>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</si>
  <si>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</si>
  <si>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</si>
  <si>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</si>
  <si>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</si>
  <si>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</si>
  <si>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</si>
  <si>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</si>
  <si>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</si>
  <si>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</si>
  <si>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</si>
  <si>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</si>
  <si>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</si>
  <si>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</si>
  <si>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</si>
  <si>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</si>
  <si>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</si>
  <si>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</si>
  <si>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</si>
  <si>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</si>
  <si>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</si>
  <si>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</si>
  <si>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</si>
  <si>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</si>
  <si>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</si>
  <si>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</si>
  <si>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</si>
  <si>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</si>
  <si>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</si>
  <si>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</si>
  <si>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</si>
  <si>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</si>
  <si>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</si>
  <si>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</si>
  <si>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</si>
  <si>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</si>
  <si>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</si>
  <si>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</si>
  <si>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</si>
  <si>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</si>
  <si>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</si>
  <si>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</si>
  <si>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</si>
  <si>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</si>
  <si>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</si>
  <si>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</si>
  <si>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</si>
  <si>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</si>
  <si>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</si>
  <si>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</si>
  <si>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</si>
  <si>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</si>
  <si>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</si>
  <si>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</si>
  <si>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</si>
  <si>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</si>
  <si>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</si>
  <si>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</si>
  <si>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</si>
  <si>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</si>
  <si>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</si>
  <si>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</si>
  <si>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</si>
  <si>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</si>
  <si>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</si>
  <si>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</si>
  <si>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</si>
  <si>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</si>
  <si>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</si>
  <si>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</si>
  <si>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</si>
  <si>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</si>
  <si>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</si>
  <si>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</si>
  <si>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</si>
  <si>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</si>
  <si>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</si>
  <si>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</si>
  <si>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</si>
  <si>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</si>
  <si>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</si>
  <si>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</si>
  <si>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</si>
  <si>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</si>
  <si>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</si>
  <si>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</si>
  <si>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</si>
  <si>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</si>
  <si>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</si>
  <si>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</si>
  <si>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</si>
  <si>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</si>
  <si>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</si>
  <si>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</si>
  <si>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</si>
  <si>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</si>
  <si>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</si>
  <si>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</si>
  <si>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</si>
  <si>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</si>
  <si>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</si>
  <si>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</si>
  <si>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</si>
  <si>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</si>
  <si>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</si>
  <si>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</si>
  <si>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</si>
  <si>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</si>
  <si>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</si>
  <si>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</si>
  <si>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</si>
  <si>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</si>
  <si>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</si>
  <si>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</si>
  <si>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</si>
  <si>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</si>
  <si>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</si>
  <si>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</si>
  <si>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</si>
  <si>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</si>
  <si>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</si>
  <si>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</si>
  <si>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</si>
  <si>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</si>
  <si>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</si>
  <si>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</si>
  <si>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</si>
  <si>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</si>
  <si>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</si>
  <si>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</si>
  <si>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</si>
  <si>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</si>
  <si>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</si>
  <si>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</si>
  <si>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</si>
  <si>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</si>
  <si>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</si>
  <si>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</si>
  <si>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</si>
  <si>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</si>
  <si>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</si>
  <si>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</si>
  <si>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</si>
  <si>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</si>
  <si>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</si>
  <si>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</si>
  <si>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</si>
  <si>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</si>
  <si>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</si>
  <si>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</si>
  <si>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</si>
  <si>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</si>
  <si>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</si>
  <si>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</si>
  <si>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</si>
  <si>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</si>
  <si>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</si>
  <si>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</si>
  <si>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</si>
  <si>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</si>
  <si>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</si>
  <si>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</si>
  <si>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</si>
  <si>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</si>
  <si>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</si>
  <si>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</si>
  <si>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</si>
  <si>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</si>
  <si>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</si>
  <si>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</si>
  <si>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</si>
  <si>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</si>
  <si>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</si>
  <si>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</si>
  <si>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</si>
  <si>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</si>
  <si>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</si>
  <si>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</si>
  <si>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</si>
  <si>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</si>
  <si>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</si>
  <si>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</si>
  <si>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</si>
  <si>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</si>
  <si>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</si>
  <si>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</si>
  <si>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</si>
  <si>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</si>
  <si>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</si>
  <si>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</si>
  <si>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</si>
  <si>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</si>
  <si>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</si>
  <si>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</si>
  <si>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</si>
  <si>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</si>
  <si>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</si>
  <si>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</si>
  <si>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</si>
  <si>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</si>
  <si>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</si>
  <si>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</si>
  <si>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</si>
  <si>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</si>
  <si>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</si>
  <si>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</si>
  <si>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</si>
  <si>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</si>
  <si>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</si>
  <si>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</si>
  <si>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</si>
  <si>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</si>
  <si>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</si>
  <si>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</si>
  <si>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</si>
  <si>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</si>
  <si>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</si>
  <si>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</si>
  <si>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</si>
  <si>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</si>
  <si>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</si>
  <si>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</si>
  <si>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</si>
  <si>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</si>
  <si>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</si>
  <si>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</si>
  <si>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</si>
  <si>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</si>
  <si>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</si>
  <si>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</si>
  <si>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</si>
  <si>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</si>
  <si>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</si>
  <si>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</si>
  <si>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</si>
  <si>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</si>
  <si>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</si>
  <si>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</si>
  <si>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</si>
  <si>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</si>
  <si>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</si>
  <si>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</si>
  <si>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</si>
  <si>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</si>
  <si>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</si>
  <si>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</si>
  <si>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</si>
  <si>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</si>
  <si>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</si>
  <si>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</si>
  <si>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</si>
  <si>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</si>
  <si>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</si>
  <si>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</si>
  <si>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</si>
  <si>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</si>
  <si>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</si>
  <si>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</si>
  <si>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</si>
  <si>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</si>
  <si>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</si>
  <si>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</si>
  <si>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</si>
  <si>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</si>
  <si>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</si>
  <si>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</si>
  <si>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</si>
  <si>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</si>
  <si>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</si>
  <si>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</si>
  <si>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</si>
  <si>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</si>
  <si>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</si>
  <si>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</si>
  <si>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</si>
  <si>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</si>
  <si>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</si>
  <si>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</si>
  <si>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</si>
  <si>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</si>
  <si>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</si>
  <si>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</si>
  <si>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</si>
  <si>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</si>
  <si>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</si>
  <si>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</si>
  <si>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</si>
  <si>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</si>
  <si>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</si>
  <si>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</si>
  <si>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</si>
  <si>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</si>
  <si>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</si>
  <si>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</si>
  <si>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</si>
  <si>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</si>
  <si>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</si>
  <si>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</si>
  <si>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</si>
  <si>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</si>
  <si>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</si>
  <si>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</si>
  <si>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</si>
  <si>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</si>
  <si>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</si>
  <si>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</si>
  <si>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</si>
  <si>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</si>
  <si>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</si>
  <si>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</si>
  <si>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</si>
  <si>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</si>
  <si>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</si>
  <si>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</si>
  <si>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</si>
  <si>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</si>
  <si>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</si>
  <si>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</si>
  <si>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</si>
  <si>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</si>
  <si>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</si>
  <si>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</si>
  <si>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</si>
  <si>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</si>
  <si>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</si>
  <si>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</si>
  <si>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</si>
  <si>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</si>
  <si>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</si>
  <si>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</si>
  <si>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</si>
  <si>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</si>
  <si>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</si>
  <si>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</si>
  <si>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</si>
  <si>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</si>
  <si>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</si>
  <si>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</si>
  <si>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</si>
  <si>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</si>
  <si>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</si>
  <si>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</si>
  <si>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</si>
  <si>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</si>
  <si>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</si>
  <si>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</si>
  <si>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</si>
  <si>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</si>
  <si>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</si>
  <si>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</si>
  <si>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</si>
  <si>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</si>
  <si>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</si>
  <si>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</si>
  <si>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</si>
  <si>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</si>
  <si>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</si>
  <si>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</si>
  <si>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</si>
  <si>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</si>
  <si>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</si>
  <si>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</si>
  <si>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</si>
  <si>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</si>
  <si>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</si>
  <si>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</si>
  <si>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</si>
  <si>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</si>
  <si>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</si>
  <si>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</si>
  <si>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</si>
  <si>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</si>
  <si>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</si>
  <si>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</si>
  <si>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</si>
  <si>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</si>
  <si>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</si>
  <si>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</si>
  <si>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</si>
  <si>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</si>
  <si>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</si>
  <si>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</si>
  <si>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</si>
  <si>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</si>
  <si>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</si>
  <si>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</si>
  <si>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</si>
  <si>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</si>
  <si>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</si>
  <si>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</si>
  <si>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</si>
  <si>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</si>
  <si>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</si>
  <si>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</si>
  <si>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</si>
  <si>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</si>
  <si>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</si>
  <si>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</si>
  <si>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</si>
  <si>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</si>
  <si>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</si>
  <si>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</si>
  <si>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</si>
  <si>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</si>
  <si>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</si>
  <si>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</si>
  <si>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</si>
  <si>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</si>
  <si>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</si>
  <si>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</si>
  <si>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</si>
  <si>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</si>
  <si>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</si>
  <si>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</si>
  <si>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</si>
  <si>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</si>
  <si>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</si>
  <si>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</si>
  <si>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</si>
  <si>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</si>
  <si>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</si>
  <si>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</si>
  <si>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</si>
  <si>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</si>
  <si>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</si>
  <si>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</si>
  <si>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</si>
  <si>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</si>
  <si>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</si>
  <si>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</si>
  <si>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</si>
  <si>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</si>
  <si>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</si>
  <si>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</si>
  <si>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</si>
  <si>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</si>
  <si>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</si>
  <si>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</si>
  <si>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</si>
  <si>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</si>
  <si>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</si>
  <si>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</si>
  <si>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</si>
  <si>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</si>
  <si>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</si>
  <si>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</si>
  <si>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</si>
  <si>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</si>
  <si>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</si>
  <si>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</si>
  <si>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</si>
  <si>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</si>
  <si>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</si>
  <si>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</si>
  <si>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</si>
  <si>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</si>
  <si>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</si>
  <si>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</si>
  <si>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</si>
  <si>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</si>
  <si>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</si>
  <si>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</si>
  <si>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</si>
  <si>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</si>
  <si>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</si>
  <si>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</si>
  <si>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</si>
  <si>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</si>
  <si>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</si>
  <si>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</si>
  <si>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</si>
  <si>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</si>
  <si>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</si>
  <si>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</si>
  <si>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</si>
  <si>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</si>
  <si>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</si>
  <si>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</si>
  <si>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</si>
  <si>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</si>
  <si>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</si>
  <si>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</si>
  <si>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</si>
  <si>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</si>
  <si>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</si>
  <si>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</si>
  <si>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</si>
  <si>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</si>
  <si>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</si>
  <si>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</si>
  <si>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</si>
  <si>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</si>
  <si>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</si>
  <si>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</si>
  <si>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</si>
  <si>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</si>
  <si>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</si>
  <si>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</si>
  <si>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</si>
  <si>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</si>
  <si>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</si>
  <si>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</si>
  <si>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</si>
  <si>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</si>
  <si>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</si>
  <si>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</si>
  <si>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</si>
  <si>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</si>
  <si>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</si>
  <si>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</si>
  <si>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</si>
  <si>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</si>
  <si>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</si>
  <si>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</si>
  <si>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</si>
  <si>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</si>
  <si>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</si>
  <si>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</si>
  <si>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</si>
  <si>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</si>
  <si>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</si>
  <si>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</si>
  <si>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</si>
  <si>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</si>
  <si>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</si>
  <si>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</si>
  <si>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</si>
  <si>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</si>
  <si>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</si>
  <si>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</si>
  <si>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</si>
  <si>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</si>
  <si>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</si>
  <si>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</si>
  <si>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</si>
  <si>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</si>
  <si>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</si>
  <si>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</si>
  <si>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</si>
  <si>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</si>
  <si>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</si>
  <si>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</si>
  <si>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</si>
  <si>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</si>
  <si>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</si>
  <si>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</si>
  <si>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</si>
  <si>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</si>
  <si>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</si>
  <si>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</si>
  <si>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</si>
  <si>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</si>
  <si>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</si>
  <si>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</si>
  <si>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</si>
  <si>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</si>
  <si>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</si>
  <si>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</si>
  <si>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</si>
  <si>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</si>
  <si>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</si>
  <si>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</si>
  <si>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</si>
  <si>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</si>
  <si>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</si>
  <si>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</si>
  <si>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</si>
  <si>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</si>
  <si>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</si>
  <si>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</si>
  <si>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</si>
  <si>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</si>
  <si>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</si>
  <si>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</si>
  <si>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</si>
  <si>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</si>
  <si>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</si>
  <si>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</si>
  <si>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</si>
  <si>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</si>
  <si>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</si>
  <si>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</si>
  <si>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</si>
  <si>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</si>
  <si>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</si>
  <si>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</si>
  <si>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</si>
  <si>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</si>
  <si>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</si>
  <si>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</si>
  <si>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</si>
  <si>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</si>
  <si>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</si>
  <si>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</si>
  <si>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</si>
  <si>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</si>
  <si>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</si>
  <si>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</si>
  <si>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</si>
  <si>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</si>
  <si>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</si>
  <si>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</si>
  <si>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</si>
  <si>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</si>
  <si>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</si>
  <si>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</si>
  <si>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</si>
  <si>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</si>
  <si>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</si>
  <si>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</si>
  <si>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</si>
  <si>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</si>
  <si>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</si>
  <si>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</si>
  <si>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</si>
  <si>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</si>
  <si>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</si>
  <si>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</si>
  <si>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</si>
  <si>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</si>
  <si>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</si>
  <si>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</si>
  <si>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</si>
  <si>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</si>
  <si>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</si>
  <si>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</si>
  <si>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</si>
  <si>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</si>
  <si>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</si>
  <si>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</si>
  <si>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</si>
  <si>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</si>
  <si>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</si>
  <si>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</si>
  <si>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</si>
  <si>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</si>
  <si>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</si>
  <si>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</si>
  <si>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</si>
  <si>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</si>
  <si>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</si>
  <si>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</si>
  <si>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</si>
  <si>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</si>
  <si>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</si>
  <si>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</si>
  <si>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</si>
  <si>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</si>
  <si>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</si>
  <si>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</si>
  <si>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</si>
  <si>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</si>
  <si>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</si>
  <si>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</si>
  <si>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</si>
  <si>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</si>
  <si>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</si>
  <si>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</si>
  <si>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</si>
  <si>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</si>
  <si>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</si>
  <si>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</si>
  <si>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</si>
  <si>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</si>
  <si>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</si>
  <si>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</si>
  <si>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</si>
  <si>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</si>
  <si>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</si>
  <si>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</si>
  <si>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</si>
  <si>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</si>
  <si>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</si>
  <si>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</si>
  <si>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</si>
  <si>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</si>
  <si>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</si>
  <si>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</si>
  <si>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</si>
  <si>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</si>
  <si>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</si>
  <si>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</si>
  <si>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</si>
  <si>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</si>
  <si>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</si>
  <si>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</si>
  <si>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</si>
  <si>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</si>
  <si>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</si>
  <si>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</si>
  <si>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</si>
  <si>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</si>
  <si>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</si>
  <si>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</si>
  <si>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</si>
  <si>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</si>
  <si>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</si>
  <si>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</si>
  <si>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</si>
  <si>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</si>
  <si>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</si>
  <si>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</si>
  <si>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</si>
  <si>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</si>
  <si>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</si>
  <si>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</si>
  <si>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</si>
  <si>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</si>
  <si>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</si>
  <si>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</si>
  <si>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</si>
  <si>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</si>
  <si>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</si>
  <si>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</si>
  <si>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</si>
  <si>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</si>
  <si>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</si>
  <si>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</si>
  <si>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</si>
  <si>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</si>
  <si>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</si>
  <si>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</si>
  <si>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</si>
  <si>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</si>
  <si>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</si>
  <si>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</si>
  <si>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</si>
  <si>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</si>
  <si>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</si>
  <si>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</si>
  <si>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</si>
  <si>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</si>
  <si>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</si>
  <si>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</si>
  <si>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</si>
  <si>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</si>
  <si>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</si>
  <si>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</si>
  <si>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</si>
  <si>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</si>
  <si>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</si>
  <si>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</si>
  <si>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</si>
  <si>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</si>
  <si>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</si>
  <si>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</si>
  <si>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</si>
  <si>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</si>
  <si>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</si>
  <si>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</si>
  <si>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</si>
  <si>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</si>
  <si>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</si>
  <si>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</si>
  <si>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</si>
  <si>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</si>
  <si>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</si>
  <si>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</si>
  <si>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</si>
  <si>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</si>
  <si>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</si>
  <si>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</si>
  <si>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</si>
  <si>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</si>
  <si>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</si>
  <si>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</si>
  <si>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</si>
  <si>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</si>
  <si>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</si>
  <si>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</si>
  <si>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</si>
  <si>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</si>
  <si>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</si>
  <si>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</si>
  <si>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</si>
  <si>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</si>
  <si>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</si>
  <si>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</si>
  <si>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</si>
  <si>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</si>
  <si>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</si>
  <si>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</si>
  <si>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</si>
  <si>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</si>
  <si>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</si>
  <si>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</si>
  <si>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</si>
  <si>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</si>
  <si>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</si>
  <si>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</si>
  <si>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</si>
  <si>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</si>
  <si>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</si>
  <si>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</si>
  <si>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</si>
  <si>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</si>
  <si>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</si>
  <si>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</si>
  <si>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</si>
  <si>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</si>
  <si>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</si>
  <si>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</si>
  <si>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</si>
  <si>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</si>
  <si>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</si>
  <si>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</si>
  <si>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</si>
  <si>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</si>
  <si>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</si>
  <si>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</si>
  <si>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</si>
  <si>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</si>
  <si>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</si>
  <si>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</si>
  <si>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</si>
  <si>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</si>
  <si>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</si>
  <si>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</si>
  <si>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</si>
  <si>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</si>
  <si>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</si>
  <si>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</si>
  <si>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</si>
  <si>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</si>
  <si>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</si>
  <si>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</si>
  <si>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</si>
  <si>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</si>
  <si>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</si>
  <si>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</si>
  <si>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</si>
  <si>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</si>
  <si>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</si>
  <si>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</si>
  <si>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</si>
  <si>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</si>
  <si>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</si>
  <si>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</si>
  <si>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</si>
  <si>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</si>
  <si>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</si>
  <si>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</si>
  <si>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</si>
  <si>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</si>
  <si>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</si>
  <si>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</si>
  <si>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</si>
  <si>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</si>
  <si>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</si>
  <si>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</si>
  <si>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</si>
  <si>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</si>
  <si>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</si>
  <si>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</si>
  <si>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</si>
  <si>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</si>
  <si>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</si>
  <si>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</si>
  <si>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</si>
  <si>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</si>
  <si>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</si>
  <si>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</si>
  <si>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</si>
  <si>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</si>
  <si>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</si>
  <si>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</si>
  <si>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</si>
  <si>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</si>
  <si>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</si>
  <si>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</si>
  <si>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</si>
  <si>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</si>
  <si>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</si>
  <si>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</si>
  <si>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</si>
  <si>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</si>
  <si>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</si>
  <si>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</si>
  <si>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</si>
  <si>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</si>
  <si>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</si>
  <si>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</si>
  <si>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</si>
  <si>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</si>
  <si>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</si>
  <si>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</si>
  <si>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</si>
  <si>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</si>
  <si>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</si>
  <si>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</si>
  <si>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</si>
  <si>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</si>
  <si>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</si>
  <si>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</si>
  <si>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</si>
  <si>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</si>
  <si>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</si>
  <si>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</si>
  <si>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</si>
  <si>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</si>
  <si>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</si>
  <si>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</si>
  <si>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</si>
  <si>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</si>
  <si>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</si>
  <si>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</si>
  <si>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</si>
  <si>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</si>
  <si>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</si>
  <si>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</si>
  <si>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</si>
  <si>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</si>
  <si>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</si>
  <si>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</si>
  <si>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</si>
  <si>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</si>
  <si>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</si>
  <si>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</si>
  <si>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</si>
  <si>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</si>
  <si>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</si>
  <si>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</si>
  <si>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</si>
  <si>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</si>
  <si>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</si>
  <si>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</si>
  <si>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</si>
  <si>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</si>
  <si>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</si>
  <si>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</si>
  <si>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</si>
  <si>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</si>
  <si>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</si>
  <si>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</si>
  <si>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</si>
  <si>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</si>
  <si>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</si>
  <si>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</si>
  <si>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</si>
  <si>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</si>
  <si>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</si>
  <si>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</si>
  <si>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</si>
  <si>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</si>
  <si>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</si>
  <si>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</si>
  <si>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</si>
  <si>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</si>
  <si>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</si>
  <si>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</si>
  <si>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</si>
  <si>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</si>
  <si>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</si>
  <si>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</si>
  <si>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</si>
  <si>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</si>
  <si>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</si>
  <si>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</si>
  <si>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</si>
  <si>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</si>
  <si>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</si>
  <si>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</si>
  <si>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</si>
  <si>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</si>
  <si>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</si>
  <si>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</si>
  <si>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</si>
  <si>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</si>
  <si>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</si>
  <si>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</si>
  <si>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</si>
  <si>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</si>
  <si>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</si>
  <si>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</si>
  <si>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</si>
  <si>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</si>
  <si>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</si>
  <si>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</si>
  <si>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</si>
  <si>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</si>
  <si>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</si>
  <si>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</si>
  <si>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</si>
  <si>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</si>
  <si>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</si>
  <si>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</si>
  <si>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</si>
  <si>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</si>
  <si>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</si>
  <si>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</si>
  <si>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</si>
  <si>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</si>
  <si>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</si>
  <si>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</si>
  <si>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</si>
  <si>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</si>
  <si>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</si>
  <si>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</si>
  <si>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</si>
  <si>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</si>
  <si>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</si>
  <si>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</si>
  <si>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</si>
  <si>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</si>
  <si>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</si>
  <si>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</si>
  <si>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</si>
  <si>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</si>
  <si>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</si>
  <si>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</si>
  <si>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</si>
  <si>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</si>
  <si>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</si>
  <si>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</si>
  <si>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</si>
  <si>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</si>
  <si>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</si>
  <si>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</si>
  <si>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</si>
  <si>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</si>
  <si>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</si>
  <si>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</si>
  <si>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</si>
  <si>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</si>
  <si>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</si>
  <si>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</si>
  <si>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</si>
  <si>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</si>
  <si>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</si>
  <si>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</si>
  <si>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</si>
  <si>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</si>
  <si>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</si>
  <si>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</si>
  <si>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</si>
  <si>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</si>
  <si>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</si>
  <si>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</si>
  <si>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</si>
  <si>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</si>
  <si>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</si>
  <si>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</si>
  <si>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</si>
  <si>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</si>
  <si>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</si>
  <si>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</si>
  <si>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</si>
  <si>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</si>
  <si>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</si>
  <si>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</si>
  <si>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</si>
  <si>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</si>
  <si>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</si>
  <si>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</si>
  <si>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</si>
  <si>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</si>
  <si>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</si>
  <si>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</si>
  <si>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</si>
  <si>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</si>
  <si>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</si>
  <si>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</si>
  <si>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</si>
  <si>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</si>
  <si>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</si>
  <si>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</si>
  <si>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</si>
  <si>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</si>
  <si>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</si>
  <si>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</si>
  <si>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</si>
  <si>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</si>
  <si>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</si>
  <si>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</si>
  <si>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</si>
  <si>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</si>
  <si>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</si>
  <si>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</si>
  <si>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</si>
  <si>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</si>
  <si>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</si>
  <si>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</si>
  <si>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</si>
  <si>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</si>
  <si>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</si>
  <si>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</si>
  <si>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</si>
  <si>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</si>
  <si>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</si>
  <si>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</si>
  <si>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</si>
  <si>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</si>
  <si>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</si>
  <si>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</si>
  <si>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</si>
  <si>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</si>
  <si>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</si>
  <si>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</si>
  <si>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</si>
  <si>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</si>
  <si>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</si>
  <si>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</si>
  <si>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</si>
  <si>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</si>
  <si>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</si>
  <si>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</si>
  <si>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</si>
  <si>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</si>
  <si>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</si>
  <si>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</si>
  <si>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</si>
  <si>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</si>
  <si>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</si>
  <si>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</si>
  <si>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</si>
  <si>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</si>
  <si>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</si>
  <si>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</si>
  <si>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</si>
  <si>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</si>
  <si>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</si>
  <si>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</si>
  <si>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</si>
  <si>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</si>
  <si>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</si>
  <si>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</si>
  <si>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</si>
  <si>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</si>
  <si>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</si>
  <si>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</si>
  <si>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</si>
  <si>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</si>
  <si>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</si>
  <si>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</si>
  <si>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</si>
  <si>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</si>
  <si>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</si>
  <si>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</si>
  <si>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</si>
  <si>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</si>
  <si>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</si>
  <si>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</si>
  <si>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</si>
  <si>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</si>
  <si>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</si>
  <si>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</si>
  <si>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</si>
  <si>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</si>
  <si>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</si>
  <si>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</si>
  <si>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</si>
  <si>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</si>
  <si>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</si>
  <si>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</si>
  <si>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</si>
  <si>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</si>
  <si>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</si>
  <si>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</si>
  <si>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</si>
  <si>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</si>
  <si>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</si>
  <si>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</si>
  <si>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</si>
  <si>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</si>
  <si>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</si>
  <si>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</si>
  <si>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</si>
  <si>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</si>
  <si>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</si>
  <si>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</si>
  <si>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</si>
  <si>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</si>
  <si>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</si>
  <si>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</si>
  <si>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</si>
  <si>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</si>
  <si>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</si>
  <si>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</si>
  <si>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</si>
  <si>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</si>
  <si>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</si>
  <si>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</si>
  <si>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</si>
  <si>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</si>
  <si>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</si>
  <si>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</si>
  <si>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</si>
  <si>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</si>
  <si>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</si>
  <si>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</si>
  <si>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</si>
  <si>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</si>
  <si>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</si>
  <si>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</si>
  <si>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</si>
  <si>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</si>
  <si>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</si>
  <si>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</si>
  <si>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</si>
  <si>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</si>
  <si>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</si>
  <si>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</si>
  <si>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</si>
  <si>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</si>
  <si>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</si>
  <si>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</si>
  <si>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</si>
  <si>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</si>
  <si>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</si>
  <si>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</si>
  <si>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</si>
  <si>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</si>
  <si>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</si>
  <si>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</si>
  <si>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</si>
  <si>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</si>
  <si>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</si>
  <si>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</si>
  <si>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</si>
  <si>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</si>
  <si>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</si>
  <si>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</si>
  <si>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</si>
  <si>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</si>
  <si>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</si>
  <si>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</si>
  <si>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</si>
  <si>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</si>
  <si>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</si>
  <si>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</si>
  <si>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</si>
  <si>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</si>
  <si>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</si>
  <si>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</si>
  <si>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</si>
  <si>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</si>
  <si>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</si>
  <si>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</si>
  <si>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</si>
  <si>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</si>
  <si>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</si>
  <si>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</si>
  <si>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</si>
  <si>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</si>
  <si>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</si>
  <si>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</si>
  <si>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</si>
  <si>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</si>
  <si>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</si>
  <si>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</si>
  <si>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</si>
  <si>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</si>
  <si>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</si>
  <si>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</si>
  <si>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</si>
  <si>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</si>
  <si>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</si>
  <si>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</si>
  <si>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</si>
  <si>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</si>
  <si>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</si>
  <si>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</si>
  <si>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</si>
  <si>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</si>
  <si>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</si>
  <si>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</si>
  <si>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</si>
  <si>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</si>
  <si>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</si>
  <si>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</si>
  <si>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</si>
  <si>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</si>
  <si>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</si>
  <si>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</si>
  <si>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</si>
  <si>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</si>
  <si>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</si>
  <si>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</si>
  <si>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</si>
  <si>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</si>
  <si>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</si>
  <si>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</si>
  <si>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</si>
  <si>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</si>
  <si>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</si>
  <si>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</si>
  <si>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</si>
  <si>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</si>
  <si>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</si>
  <si>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</si>
  <si>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</si>
  <si>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</si>
  <si>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</si>
  <si>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</si>
  <si>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</si>
  <si>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</si>
  <si>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</si>
  <si>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</si>
  <si>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</si>
  <si>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</si>
  <si>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</si>
  <si>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</si>
  <si>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</si>
  <si>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</si>
  <si>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</si>
  <si>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</si>
  <si>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</si>
  <si>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</si>
  <si>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</si>
  <si>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</si>
  <si>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</si>
  <si>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</si>
  <si>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</si>
  <si>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</si>
  <si>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</si>
  <si>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</si>
  <si>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</si>
  <si>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</si>
  <si>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</si>
  <si>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</si>
  <si>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</si>
  <si>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</si>
  <si>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</si>
  <si>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</si>
  <si>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</si>
  <si>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</si>
  <si>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</si>
  <si>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</si>
  <si>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</si>
  <si>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</si>
  <si>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</si>
  <si>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</si>
  <si>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</si>
  <si>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</si>
  <si>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</si>
  <si>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</si>
  <si>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</si>
  <si>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</si>
  <si>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</si>
  <si>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</si>
  <si>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</si>
  <si>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</si>
  <si>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</si>
  <si>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</si>
  <si>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</si>
  <si>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</si>
  <si>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</si>
  <si>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</si>
  <si>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</si>
  <si>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</si>
  <si>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</si>
  <si>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</si>
  <si>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</si>
  <si>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</si>
  <si>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</si>
  <si>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</si>
  <si>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</si>
  <si>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</si>
  <si>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</si>
  <si>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</si>
  <si>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</si>
  <si>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</si>
  <si>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</si>
  <si>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</si>
  <si>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</si>
  <si>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</si>
  <si>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</si>
  <si>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</si>
  <si>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</si>
  <si>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</si>
  <si>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</si>
  <si>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</si>
  <si>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</si>
  <si>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</si>
  <si>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</si>
  <si>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</si>
  <si>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</si>
  <si>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</si>
  <si>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</si>
  <si>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</si>
  <si>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</si>
  <si>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</si>
  <si>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</si>
  <si>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</si>
  <si>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</si>
  <si>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</si>
  <si>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</si>
  <si>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</si>
  <si>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</si>
  <si>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</si>
  <si>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</si>
  <si>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</si>
  <si>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</si>
  <si>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</si>
  <si>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</si>
  <si>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</si>
  <si>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</si>
  <si>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</si>
  <si>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</si>
  <si>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</si>
  <si>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</si>
  <si>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</si>
  <si>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</si>
  <si>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</si>
  <si>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</si>
  <si>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</si>
  <si>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</si>
  <si>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</si>
  <si>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</si>
  <si>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</si>
  <si>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</si>
  <si>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</si>
  <si>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</si>
  <si>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</si>
  <si>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</si>
  <si>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</si>
  <si>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</si>
  <si>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</si>
  <si>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</si>
  <si>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</si>
  <si>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</si>
  <si>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</si>
  <si>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</si>
  <si>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</si>
  <si>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</si>
  <si>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</si>
  <si>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</si>
  <si>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</si>
  <si>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</si>
  <si>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</si>
  <si>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</si>
  <si>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</si>
  <si>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</si>
  <si>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</si>
  <si>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</si>
  <si>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</si>
  <si>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</si>
  <si>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</si>
  <si>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</si>
  <si>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</si>
  <si>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</si>
  <si>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</si>
  <si>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</si>
  <si>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</si>
  <si>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</si>
  <si>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</si>
  <si>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</si>
  <si>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</si>
  <si>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</si>
  <si>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</si>
  <si>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</si>
  <si>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</si>
  <si>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</si>
  <si>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</si>
  <si>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</si>
  <si>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</si>
  <si>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</si>
  <si>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</si>
  <si>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</si>
  <si>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</si>
  <si>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</si>
  <si>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</si>
  <si>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</si>
  <si>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</si>
  <si>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</si>
  <si>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</si>
  <si>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</si>
  <si>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</si>
  <si>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</si>
  <si>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</si>
  <si>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</si>
  <si>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</si>
  <si>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</si>
  <si>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</si>
  <si>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</si>
  <si>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</si>
  <si>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</si>
  <si>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</si>
  <si>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</si>
  <si>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</si>
  <si>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</si>
  <si>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</si>
  <si>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</si>
  <si>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</si>
  <si>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</si>
  <si>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</si>
  <si>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</si>
  <si>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</si>
  <si>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</si>
  <si>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</si>
  <si>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</si>
  <si>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</si>
  <si>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</si>
  <si>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</si>
  <si>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</si>
  <si>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</si>
  <si>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</si>
  <si>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</si>
  <si>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</si>
  <si>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</si>
  <si>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</si>
  <si>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</si>
  <si>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</si>
  <si>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</si>
  <si>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</si>
  <si>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</si>
  <si>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</si>
  <si>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</si>
  <si>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</si>
  <si>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</si>
  <si>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</si>
  <si>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</si>
  <si>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</si>
  <si>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</si>
  <si>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</si>
  <si>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</si>
  <si>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</si>
  <si>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</si>
  <si>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</si>
  <si>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</si>
  <si>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</si>
  <si>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</si>
  <si>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</si>
  <si>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</si>
  <si>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</si>
  <si>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</si>
  <si>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</si>
  <si>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</si>
  <si>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</si>
  <si>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</si>
  <si>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</si>
  <si>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</si>
  <si>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</si>
  <si>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</si>
  <si>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</si>
  <si>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</si>
  <si>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</si>
  <si>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</si>
  <si>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</si>
  <si>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</si>
  <si>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</si>
  <si>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</si>
  <si>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</si>
  <si>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</si>
  <si>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</si>
  <si>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</si>
  <si>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</si>
  <si>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</si>
  <si>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</si>
  <si>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</si>
  <si>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</si>
  <si>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</si>
  <si>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</si>
  <si>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</si>
  <si>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</si>
  <si>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</si>
  <si>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</si>
  <si>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</si>
  <si>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</si>
  <si>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</si>
  <si>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</si>
  <si>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</si>
  <si>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</si>
  <si>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</si>
  <si>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</si>
  <si>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</si>
  <si>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</si>
  <si>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</si>
  <si>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</si>
  <si>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</si>
  <si>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</si>
  <si>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</si>
  <si>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</si>
  <si>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</si>
  <si>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</si>
  <si>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</si>
  <si>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</si>
  <si>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</si>
  <si>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</si>
  <si>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</si>
  <si>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</si>
  <si>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</si>
  <si>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</si>
  <si>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</si>
  <si>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</si>
  <si>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</si>
  <si>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</si>
  <si>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</si>
  <si>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</si>
  <si>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</si>
  <si>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</si>
  <si>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</si>
  <si>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</si>
  <si>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</si>
  <si>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</si>
  <si>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</si>
  <si>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</si>
  <si>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</si>
  <si>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</si>
  <si>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</si>
  <si>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</si>
  <si>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</si>
  <si>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</si>
  <si>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</si>
  <si>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</si>
  <si>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</si>
  <si>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</si>
  <si>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</si>
  <si>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</si>
  <si>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</si>
  <si>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</si>
  <si>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</si>
  <si>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</si>
  <si>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</si>
  <si>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</si>
  <si>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</si>
  <si>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</si>
  <si>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</si>
  <si>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</si>
  <si>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</si>
  <si>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</si>
  <si>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</si>
  <si>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</si>
  <si>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</si>
  <si>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</si>
  <si>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</si>
  <si>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</si>
  <si>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</si>
  <si>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</si>
  <si>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</si>
  <si>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</si>
  <si>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</si>
  <si>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</si>
  <si>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</si>
  <si>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</si>
  <si>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</si>
  <si>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</si>
  <si>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</si>
  <si>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</si>
  <si>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</si>
  <si>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</si>
  <si>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</si>
  <si>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</si>
  <si>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</si>
  <si>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</si>
  <si>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</si>
  <si>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</si>
  <si>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</si>
  <si>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</si>
  <si>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</si>
  <si>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</si>
  <si>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</si>
  <si>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</si>
  <si>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</si>
  <si>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</si>
  <si>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</si>
  <si>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</si>
  <si>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</si>
  <si>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</si>
  <si>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</si>
  <si>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</si>
  <si>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</si>
  <si>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</si>
  <si>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</si>
  <si>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</si>
  <si>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</si>
  <si>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</si>
  <si>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</si>
  <si>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</si>
  <si>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</si>
  <si>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</si>
  <si>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</si>
  <si>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</si>
  <si>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</si>
  <si>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</si>
  <si>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</si>
  <si>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</si>
  <si>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</si>
  <si>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</si>
  <si>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</si>
  <si>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</si>
  <si>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</si>
  <si>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</si>
  <si>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</si>
  <si>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</si>
  <si>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</si>
  <si>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</si>
  <si>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</si>
  <si>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</si>
  <si>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</si>
  <si>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</si>
  <si>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</si>
  <si>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</si>
  <si>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</si>
  <si>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</si>
  <si>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</si>
  <si>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</si>
  <si>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</si>
  <si>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</si>
  <si>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</si>
  <si>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</si>
  <si>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</si>
  <si>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</si>
  <si>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</si>
  <si>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</si>
  <si>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</si>
  <si>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</si>
  <si>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</si>
  <si>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</si>
  <si>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</si>
  <si>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</si>
  <si>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</si>
  <si>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</si>
  <si>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</si>
  <si>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</si>
  <si>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</si>
  <si>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</si>
  <si>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</si>
  <si>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</si>
  <si>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</si>
  <si>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</si>
  <si>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</si>
  <si>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</si>
  <si>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</si>
  <si>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</si>
  <si>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</si>
  <si>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</si>
  <si>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</si>
  <si>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</si>
  <si>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</si>
  <si>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</si>
  <si>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</si>
  <si>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</si>
  <si>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</si>
  <si>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</si>
  <si>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</si>
  <si>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</si>
  <si>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</si>
  <si>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</si>
  <si>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</si>
  <si>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</si>
  <si>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</si>
  <si>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</si>
  <si>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</si>
  <si>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</si>
  <si>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</si>
  <si>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</si>
  <si>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</si>
  <si>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</si>
  <si>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</si>
  <si>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</si>
  <si>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</si>
  <si>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</si>
  <si>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</si>
  <si>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</si>
  <si>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</si>
  <si>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</si>
  <si>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</si>
  <si>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</si>
  <si>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</si>
  <si>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</si>
  <si>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</si>
  <si>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</si>
  <si>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</si>
  <si>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</si>
  <si>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</si>
  <si>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</si>
  <si>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</si>
  <si>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</si>
  <si>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</si>
  <si>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</si>
  <si>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</si>
  <si>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</si>
  <si>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</si>
  <si>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</si>
  <si>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</si>
  <si>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</si>
  <si>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</si>
  <si>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</si>
  <si>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</si>
  <si>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</si>
  <si>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</si>
  <si>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</si>
  <si>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</si>
  <si>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</si>
  <si>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</si>
  <si>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</si>
  <si>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</si>
  <si>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</si>
  <si>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</si>
  <si>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</si>
  <si>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</si>
  <si>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</si>
  <si>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</si>
  <si>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</si>
  <si>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</si>
  <si>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</si>
  <si>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</si>
  <si>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</si>
  <si>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</si>
  <si>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</si>
  <si>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</si>
  <si>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</si>
  <si>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</si>
  <si>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</si>
  <si>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</si>
  <si>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</si>
  <si>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</si>
  <si>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</si>
  <si>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</si>
  <si>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</si>
  <si>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</si>
  <si>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</si>
  <si>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</si>
  <si>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</si>
  <si>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</si>
  <si>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</si>
  <si>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</si>
  <si>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</si>
  <si>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</si>
  <si>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</si>
  <si>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</si>
  <si>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</si>
  <si>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</si>
  <si>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</si>
  <si>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</si>
  <si>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</si>
  <si>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</si>
  <si>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</si>
  <si>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</si>
  <si>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</si>
  <si>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</si>
  <si>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</si>
  <si>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</si>
  <si>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</si>
  <si>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</si>
  <si>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</si>
  <si>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</si>
  <si>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</si>
  <si>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</si>
  <si>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</si>
  <si>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</si>
  <si>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</si>
  <si>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</si>
  <si>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</si>
  <si>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</si>
  <si>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</si>
  <si>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</si>
  <si>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</si>
  <si>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</si>
  <si>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</si>
  <si>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</si>
  <si>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</si>
  <si>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</si>
  <si>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</si>
  <si>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</si>
  <si>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</si>
  <si>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</si>
  <si>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</si>
  <si>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</si>
  <si>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</si>
  <si>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</si>
  <si>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</si>
  <si>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</si>
  <si>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</si>
  <si>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</si>
  <si>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</si>
  <si>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</si>
  <si>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</si>
  <si>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</si>
  <si>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</si>
  <si>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</si>
  <si>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</si>
  <si>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</si>
  <si>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</si>
  <si>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</si>
  <si>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</si>
  <si>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</si>
  <si>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</si>
  <si>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</si>
  <si>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</si>
  <si>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</si>
  <si>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</si>
  <si>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</si>
  <si>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</si>
  <si>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</si>
  <si>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</si>
  <si>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</si>
  <si>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</si>
  <si>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</si>
  <si>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</si>
  <si>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</si>
  <si>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</si>
  <si>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</si>
  <si>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</si>
  <si>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</si>
  <si>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</si>
  <si>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</si>
  <si>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</si>
  <si>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</si>
  <si>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</si>
  <si>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</si>
  <si>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</si>
  <si>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</si>
  <si>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</si>
  <si>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</si>
  <si>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</si>
  <si>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</si>
  <si>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</si>
  <si>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</si>
  <si>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</si>
  <si>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</si>
  <si>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</si>
  <si>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</si>
  <si>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</si>
  <si>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</si>
  <si>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</si>
  <si>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</si>
  <si>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</si>
  <si>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</si>
  <si>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</si>
  <si>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</si>
  <si>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</si>
  <si>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</si>
  <si>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</si>
  <si>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</si>
  <si>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</si>
  <si>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</si>
  <si>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</si>
  <si>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</si>
  <si>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</si>
  <si>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</si>
  <si>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</si>
  <si>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</si>
  <si>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</si>
  <si>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</si>
  <si>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</si>
  <si>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</si>
  <si>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</si>
  <si>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</si>
  <si>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</si>
  <si>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</si>
  <si>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</si>
  <si>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</si>
  <si>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</si>
  <si>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</si>
  <si>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</si>
  <si>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</si>
  <si>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</si>
  <si>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</si>
  <si>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</si>
  <si>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</si>
  <si>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</si>
  <si>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</si>
  <si>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</si>
  <si>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</si>
  <si>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</si>
  <si>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</si>
  <si>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</si>
  <si>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</si>
  <si>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</si>
  <si>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</si>
  <si>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</si>
  <si>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</si>
  <si>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</si>
  <si>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</si>
  <si>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</si>
  <si>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</si>
  <si>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</si>
  <si>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</si>
  <si>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</si>
  <si>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</si>
  <si>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</si>
  <si>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</si>
  <si>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</si>
  <si>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</si>
  <si>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</si>
  <si>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</si>
  <si>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</si>
  <si>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</si>
  <si>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</si>
  <si>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</si>
  <si>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</si>
  <si>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</si>
  <si>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</si>
  <si>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</si>
  <si>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</si>
  <si>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</si>
  <si>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</si>
  <si>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</si>
  <si>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</si>
  <si>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</si>
  <si>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</si>
  <si>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</si>
  <si>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</si>
  <si>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</si>
  <si>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</si>
  <si>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</si>
  <si>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</si>
  <si>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</si>
  <si>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</si>
  <si>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</si>
  <si>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</si>
  <si>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</si>
  <si>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</si>
  <si>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</si>
  <si>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</si>
  <si>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</si>
  <si>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</si>
  <si>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</si>
  <si>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</si>
  <si>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</si>
  <si>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</si>
  <si>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</si>
  <si>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</si>
  <si>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</si>
  <si>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</si>
  <si>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</si>
  <si>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</si>
  <si>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</si>
  <si>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</si>
  <si>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</si>
  <si>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</si>
  <si>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</si>
  <si>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</si>
  <si>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</si>
  <si>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</si>
  <si>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</si>
  <si>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</si>
  <si>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</si>
  <si>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</si>
  <si>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</si>
  <si>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</si>
  <si>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</si>
  <si>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</si>
  <si>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</si>
  <si>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</si>
  <si>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</si>
  <si>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</si>
  <si>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</si>
  <si>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</si>
  <si>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</si>
  <si>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</si>
  <si>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</si>
  <si>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</si>
  <si>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</si>
  <si>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</si>
  <si>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</si>
  <si>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</si>
  <si>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</si>
  <si>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</si>
  <si>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</si>
  <si>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</si>
  <si>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</si>
  <si>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</si>
  <si>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</si>
  <si>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</si>
  <si>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</si>
  <si>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</si>
  <si>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</si>
  <si>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</si>
  <si>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</si>
  <si>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</si>
  <si>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</si>
  <si>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</si>
  <si>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</si>
  <si>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</si>
  <si>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</si>
  <si>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</si>
  <si>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</si>
  <si>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</si>
  <si>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</si>
  <si>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</si>
  <si>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</si>
  <si>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</si>
  <si>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</si>
  <si>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</si>
  <si>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</si>
  <si>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</si>
  <si>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</si>
  <si>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</si>
  <si>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</si>
  <si>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</si>
  <si>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</si>
  <si>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</si>
  <si>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</si>
  <si>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</si>
  <si>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</si>
  <si>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</si>
  <si>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</si>
  <si>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</si>
  <si>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</si>
  <si>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</si>
  <si>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</si>
  <si>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</si>
  <si>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</si>
  <si>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</si>
  <si>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</si>
  <si>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</si>
  <si>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</si>
  <si>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</si>
  <si>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</si>
  <si>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</si>
  <si>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</si>
  <si>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</si>
  <si>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</si>
  <si>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</si>
  <si>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</si>
  <si>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</si>
  <si>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</si>
  <si>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</si>
  <si>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</si>
  <si>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</si>
  <si>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</si>
  <si>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</si>
  <si>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</si>
  <si>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</si>
  <si>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</si>
  <si>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</si>
  <si>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</si>
  <si>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</si>
  <si>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</si>
  <si>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</si>
  <si>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</si>
  <si>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</si>
  <si>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</si>
  <si>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</si>
  <si>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</si>
  <si>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</si>
  <si>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</si>
  <si>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</si>
  <si>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</si>
  <si>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</si>
  <si>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</si>
  <si>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</si>
  <si>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</si>
  <si>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</si>
  <si>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</si>
  <si>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</si>
  <si>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</si>
  <si>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</si>
  <si>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</si>
  <si>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</si>
  <si>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</si>
  <si>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</si>
  <si>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</si>
  <si>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</si>
  <si>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</si>
  <si>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</si>
  <si>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</si>
  <si>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</si>
  <si>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</si>
  <si>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</si>
  <si>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</si>
  <si>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</si>
  <si>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</si>
  <si>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</si>
  <si>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</si>
  <si>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</si>
  <si>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</si>
  <si>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</si>
  <si>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</si>
  <si>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</si>
  <si>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</si>
  <si>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</si>
  <si>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</si>
  <si>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</si>
  <si>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</si>
  <si>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</si>
  <si>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</si>
  <si>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</si>
  <si>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</si>
  <si>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</si>
  <si>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</si>
  <si>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</si>
  <si>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</si>
  <si>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</si>
  <si>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</si>
  <si>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</si>
  <si>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</si>
  <si>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</si>
  <si>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</si>
  <si>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</si>
  <si>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</si>
  <si>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</si>
  <si>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</si>
  <si>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</si>
  <si>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</si>
  <si>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</si>
  <si>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</si>
  <si>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</si>
  <si>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</si>
  <si>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</si>
  <si>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</si>
  <si>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</si>
  <si>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</si>
  <si>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</si>
  <si>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</si>
  <si>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</si>
  <si>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</si>
  <si>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</si>
  <si>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</si>
  <si>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</si>
  <si>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</si>
  <si>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</si>
  <si>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</si>
  <si>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</si>
  <si>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</si>
  <si>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</si>
  <si>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</si>
  <si>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</si>
  <si>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</si>
  <si>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</si>
  <si>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</si>
  <si>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</si>
  <si>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</si>
  <si>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</si>
  <si>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</si>
  <si>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</si>
  <si>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</si>
  <si>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</si>
  <si>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</si>
  <si>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</si>
  <si>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</si>
  <si>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</si>
  <si>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</si>
  <si>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</si>
  <si>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</si>
  <si>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</si>
  <si>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</si>
  <si>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</si>
  <si>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</si>
  <si>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</si>
  <si>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</si>
  <si>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</si>
  <si>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</si>
  <si>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</si>
  <si>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</si>
  <si>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</si>
  <si>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</si>
  <si>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</si>
  <si>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</si>
  <si>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</si>
  <si>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</si>
  <si>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</si>
  <si>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</si>
  <si>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</si>
  <si>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</si>
  <si>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</si>
  <si>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</si>
  <si>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</si>
  <si>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</si>
  <si>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</si>
  <si>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</si>
  <si>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</si>
  <si>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</si>
  <si>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</si>
  <si>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</si>
  <si>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</si>
  <si>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</si>
  <si>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</si>
  <si>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</si>
  <si>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</si>
  <si>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</si>
  <si>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</si>
  <si>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</si>
  <si>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</si>
  <si>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</si>
  <si>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</si>
  <si>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</si>
  <si>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</si>
  <si>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</si>
  <si>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</si>
  <si>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</si>
  <si>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</si>
  <si>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</si>
  <si>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</si>
  <si>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</si>
  <si>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</si>
  <si>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</si>
  <si>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</si>
  <si>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</si>
  <si>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</si>
  <si>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</si>
  <si>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</si>
  <si>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</si>
  <si>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</si>
  <si>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</si>
  <si>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</si>
  <si>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</si>
  <si>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</si>
  <si>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</si>
  <si>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</si>
  <si>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</si>
  <si>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</si>
  <si>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</si>
  <si>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</si>
  <si>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</si>
  <si>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</si>
  <si>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</si>
  <si>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</si>
  <si>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</si>
  <si>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</si>
  <si>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</si>
  <si>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</si>
  <si>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</si>
  <si>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</si>
  <si>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</si>
  <si>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</si>
  <si>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</si>
  <si>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</si>
  <si>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</si>
  <si>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</si>
  <si>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</si>
  <si>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</si>
  <si>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</si>
  <si>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</si>
  <si>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</si>
  <si>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</si>
  <si>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</si>
  <si>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</si>
  <si>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</si>
  <si>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</si>
  <si>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</si>
  <si>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</si>
  <si>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</si>
  <si>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</si>
  <si>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</si>
  <si>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</si>
  <si>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</si>
  <si>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</si>
  <si>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</si>
  <si>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</si>
  <si>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</si>
  <si>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</si>
  <si>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</si>
  <si>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</si>
  <si>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</si>
  <si>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</si>
  <si>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</si>
  <si>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</si>
  <si>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</si>
  <si>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</si>
  <si>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</si>
  <si>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</si>
  <si>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</si>
  <si>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</si>
  <si>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</si>
  <si>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</si>
  <si>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</si>
  <si>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</si>
  <si>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</si>
  <si>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</si>
  <si>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</si>
  <si>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</si>
  <si>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</si>
  <si>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</si>
  <si>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</si>
  <si>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</si>
  <si>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</si>
  <si>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</si>
  <si>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</si>
  <si>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</si>
  <si>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</si>
  <si>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</si>
  <si>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</si>
  <si>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</si>
  <si>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</si>
  <si>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</si>
  <si>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</si>
  <si>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</si>
  <si>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</si>
  <si>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</si>
  <si>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</si>
  <si>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</si>
  <si>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</si>
  <si>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</si>
  <si>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</si>
  <si>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</si>
  <si>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</si>
  <si>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</si>
  <si>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</si>
  <si>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</si>
  <si>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</si>
  <si>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</si>
  <si>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</si>
  <si>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</si>
  <si>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</si>
  <si>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</si>
  <si>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</si>
  <si>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</si>
  <si>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</si>
  <si>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</si>
  <si>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</si>
  <si>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</si>
  <si>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</si>
  <si>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</si>
  <si>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</si>
  <si>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</si>
  <si>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</si>
  <si>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</si>
  <si>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</si>
  <si>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</si>
  <si>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</si>
  <si>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</si>
  <si>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</si>
  <si>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</si>
  <si>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</si>
  <si>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</si>
  <si>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</si>
  <si>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</si>
  <si>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</si>
  <si>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</si>
  <si>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</si>
  <si>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</si>
  <si>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</si>
  <si>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</si>
  <si>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</si>
  <si>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</si>
  <si>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</si>
  <si>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</si>
  <si>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</si>
  <si>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</si>
  <si>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</si>
  <si>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</si>
  <si>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</si>
  <si>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</si>
  <si>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</si>
  <si>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</si>
  <si>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</si>
  <si>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</si>
  <si>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</si>
  <si>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</si>
  <si>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</si>
  <si>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</si>
  <si>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</si>
  <si>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</si>
  <si>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</si>
  <si>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</si>
  <si>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</si>
  <si>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</si>
  <si>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</si>
  <si>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</si>
  <si>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</si>
  <si>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</si>
  <si>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</si>
  <si>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</si>
  <si>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</si>
  <si>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</si>
  <si>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</si>
  <si>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</si>
  <si>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</si>
  <si>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</si>
  <si>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</si>
  <si>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</si>
  <si>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</si>
  <si>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</si>
  <si>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</si>
  <si>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</si>
  <si>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</si>
  <si>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</si>
  <si>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</si>
  <si>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</si>
  <si>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</si>
  <si>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</si>
  <si>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</si>
  <si>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</si>
  <si>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</si>
  <si>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</si>
  <si>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</si>
  <si>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</si>
  <si>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</si>
  <si>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</si>
  <si>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</si>
  <si>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</si>
  <si>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</si>
  <si>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</si>
  <si>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</si>
  <si>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</si>
  <si>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</si>
  <si>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</si>
  <si>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</si>
  <si>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</si>
  <si>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</si>
  <si>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</si>
  <si>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</si>
  <si>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</si>
  <si>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</si>
  <si>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</si>
  <si>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</si>
  <si>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</si>
  <si>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</si>
  <si>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</si>
  <si>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</si>
  <si>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</si>
  <si>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</si>
  <si>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</si>
  <si>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</si>
  <si>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</si>
  <si>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</si>
  <si>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</si>
  <si>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</si>
  <si>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</si>
  <si>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</si>
  <si>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</si>
  <si>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</si>
  <si>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</si>
  <si>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</si>
  <si>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</si>
  <si>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</si>
  <si>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</si>
  <si>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</si>
  <si>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</si>
  <si>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</si>
  <si>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</si>
  <si>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</si>
  <si>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</si>
  <si>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</si>
  <si>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</si>
  <si>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</si>
  <si>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</si>
  <si>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</si>
  <si>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</si>
  <si>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</si>
  <si>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</si>
  <si>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</si>
  <si>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</si>
  <si>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</si>
  <si>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</si>
  <si>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</si>
  <si>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</si>
  <si>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</si>
  <si>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</si>
  <si>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</si>
  <si>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</si>
  <si>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</si>
  <si>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</si>
  <si>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</si>
  <si>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</si>
  <si>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</si>
  <si>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</si>
  <si>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</si>
  <si>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</si>
  <si>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</si>
  <si>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</si>
  <si>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</si>
  <si>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</si>
  <si>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</si>
  <si>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</si>
  <si>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</si>
  <si>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</si>
  <si>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</si>
  <si>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</si>
  <si>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</si>
  <si>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</si>
  <si>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</si>
  <si>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</si>
  <si>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</si>
  <si>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</si>
  <si>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</si>
  <si>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</si>
  <si>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</si>
  <si>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</si>
  <si>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</si>
  <si>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</si>
  <si>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</si>
  <si>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</si>
  <si>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</si>
  <si>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</si>
  <si>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</si>
  <si>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</si>
  <si>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</si>
  <si>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</si>
  <si>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</si>
  <si>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</si>
  <si>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</si>
  <si>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</si>
  <si>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</si>
  <si>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</si>
  <si>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</si>
  <si>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</si>
  <si>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</si>
  <si>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</si>
  <si>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</si>
  <si>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</si>
  <si>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</si>
  <si>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</si>
  <si>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</si>
  <si>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</si>
  <si>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</si>
  <si>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</si>
  <si>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</si>
  <si>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</si>
  <si>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</si>
  <si>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</si>
  <si>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</si>
  <si>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</si>
  <si>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</si>
  <si>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</si>
  <si>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</si>
  <si>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</si>
  <si>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</si>
  <si>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</si>
  <si>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</si>
  <si>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</si>
  <si>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</si>
  <si>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</si>
  <si>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</si>
  <si>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</si>
  <si>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</si>
  <si>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</si>
  <si>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</si>
  <si>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</si>
  <si>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</si>
  <si>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</si>
  <si>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</si>
  <si>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</si>
  <si>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</si>
  <si>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</si>
  <si>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</si>
  <si>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</si>
  <si>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</si>
  <si>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</si>
  <si>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</si>
  <si>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</si>
  <si>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</si>
  <si>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</si>
  <si>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</si>
  <si>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</si>
  <si>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</si>
  <si>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</si>
  <si>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</si>
  <si>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</si>
  <si>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</si>
  <si>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</si>
  <si>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</si>
  <si>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</si>
  <si>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</si>
  <si>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</si>
  <si>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</si>
  <si>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</si>
  <si>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</si>
  <si>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</si>
  <si>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</si>
  <si>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</si>
  <si>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</si>
  <si>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</si>
  <si>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</si>
  <si>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</si>
  <si>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</si>
  <si>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</si>
  <si>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</si>
  <si>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</si>
  <si>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</si>
  <si>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</si>
  <si>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</si>
  <si>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</si>
  <si>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</si>
  <si>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</si>
  <si>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</si>
  <si>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</si>
  <si>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</si>
  <si>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</si>
  <si>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</si>
  <si>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</si>
  <si>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</si>
  <si>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</si>
  <si>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</si>
  <si>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</si>
  <si>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</si>
  <si>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</si>
  <si>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</si>
  <si>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</si>
  <si>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</si>
  <si>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</si>
  <si>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</si>
  <si>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</si>
  <si>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</si>
  <si>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</si>
  <si>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</si>
  <si>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</si>
  <si>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</si>
  <si>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</si>
  <si>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</si>
  <si>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</si>
  <si>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</si>
  <si>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</si>
  <si>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</si>
  <si>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</si>
  <si>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</si>
  <si>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</si>
  <si>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</si>
  <si>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</si>
  <si>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</si>
  <si>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</si>
  <si>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</si>
  <si>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</si>
  <si>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</si>
  <si>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</si>
  <si>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</si>
  <si>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</si>
  <si>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</si>
  <si>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</si>
  <si>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</si>
  <si>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</si>
  <si>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</si>
  <si>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</si>
  <si>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</si>
  <si>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</si>
  <si>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</si>
  <si>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</si>
  <si>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</si>
  <si>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</si>
  <si>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</si>
  <si>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</si>
  <si>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</si>
  <si>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</si>
  <si>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</si>
  <si>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</si>
  <si>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</si>
  <si>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</si>
  <si>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</si>
  <si>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</si>
  <si>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</si>
  <si>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</si>
  <si>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</si>
  <si>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</si>
  <si>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</si>
  <si>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</si>
  <si>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</si>
  <si>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</si>
  <si>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</si>
  <si>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</si>
  <si>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</si>
  <si>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</si>
  <si>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</si>
  <si>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</si>
  <si>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</si>
  <si>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</si>
  <si>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</si>
  <si>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</si>
  <si>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</si>
  <si>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</si>
  <si>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</si>
  <si>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</si>
  <si>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</si>
  <si>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</si>
  <si>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</si>
  <si>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</si>
  <si>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</si>
  <si>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</si>
  <si>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</si>
  <si>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</si>
  <si>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</si>
  <si>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</si>
  <si>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</si>
  <si>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</si>
  <si>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</si>
  <si>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</si>
  <si>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</si>
  <si>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</si>
  <si>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</si>
  <si>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</si>
  <si>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</si>
  <si>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</si>
  <si>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</si>
  <si>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</si>
  <si>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</si>
  <si>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</si>
  <si>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</si>
  <si>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</si>
  <si>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</si>
  <si>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</si>
  <si>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</si>
  <si>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</si>
  <si>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</si>
  <si>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</si>
  <si>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</si>
  <si>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</si>
  <si>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</si>
  <si>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</si>
  <si>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</si>
  <si>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</si>
  <si>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</si>
  <si>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</si>
  <si>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</si>
  <si>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</si>
  <si>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</si>
  <si>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</si>
  <si>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</si>
  <si>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</si>
  <si>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</si>
  <si>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</si>
  <si>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</si>
  <si>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</si>
  <si>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</si>
  <si>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</si>
  <si>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</si>
  <si>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</si>
  <si>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</si>
  <si>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</si>
  <si>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</si>
  <si>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</si>
  <si>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</si>
  <si>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</si>
  <si>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</si>
  <si>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</si>
  <si>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</si>
  <si>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</si>
  <si>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</si>
  <si>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</si>
  <si>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</si>
  <si>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</si>
  <si>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</si>
  <si>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</si>
  <si>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</si>
  <si>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</si>
  <si>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</si>
  <si>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</si>
  <si>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</si>
  <si>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</si>
  <si>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</si>
  <si>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</si>
  <si>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</si>
  <si>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</si>
  <si>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</si>
  <si>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</si>
  <si>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</si>
  <si>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</si>
  <si>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</si>
  <si>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</si>
  <si>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</si>
  <si>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</si>
  <si>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</si>
  <si>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</si>
  <si>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</si>
  <si>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</si>
  <si>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</si>
  <si>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</si>
  <si>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</si>
  <si>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</si>
  <si>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</si>
  <si>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</si>
  <si>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</si>
  <si>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</si>
  <si>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</si>
  <si>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</si>
  <si>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</si>
  <si>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</si>
  <si>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</si>
  <si>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</si>
  <si>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</si>
  <si>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</si>
  <si>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</si>
  <si>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</si>
  <si>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</si>
  <si>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</si>
  <si>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</si>
  <si>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</si>
  <si>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</si>
  <si>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</si>
  <si>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</si>
  <si>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</si>
  <si>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</si>
  <si>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</si>
  <si>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</si>
  <si>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</si>
  <si>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</si>
  <si>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</si>
  <si>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</si>
  <si>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</si>
  <si>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</si>
  <si>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</si>
  <si>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</si>
  <si>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</si>
  <si>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</si>
  <si>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</si>
  <si>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</si>
  <si>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</si>
  <si>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</si>
  <si>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</si>
  <si>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</si>
  <si>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</si>
  <si>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</si>
  <si>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</si>
  <si>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</si>
  <si>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</si>
  <si>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</si>
  <si>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</si>
  <si>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</si>
  <si>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</si>
  <si>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</si>
  <si>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</si>
  <si>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</si>
  <si>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</si>
  <si>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</si>
  <si>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</si>
  <si>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</si>
  <si>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</si>
  <si>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</si>
  <si>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</si>
  <si>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</si>
  <si>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</si>
  <si>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</si>
  <si>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</si>
  <si>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</si>
  <si>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</si>
  <si>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</si>
  <si>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</si>
  <si>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</si>
  <si>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</si>
  <si>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</si>
  <si>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</si>
  <si>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</si>
  <si>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</si>
  <si>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</si>
  <si>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</si>
  <si>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</si>
  <si>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</si>
  <si>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</si>
  <si>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</si>
  <si>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</si>
  <si>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</si>
  <si>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</si>
  <si>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</si>
  <si>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</si>
  <si>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</si>
  <si>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</si>
  <si>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</si>
  <si>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</si>
  <si>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</si>
  <si>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</si>
  <si>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</si>
  <si>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</si>
  <si>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</si>
  <si>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</si>
  <si>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</si>
  <si>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</si>
  <si>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</si>
  <si>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</si>
  <si>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</si>
  <si>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</si>
  <si>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</si>
  <si>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</si>
  <si>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</si>
  <si>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</si>
  <si>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</si>
  <si>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</si>
  <si>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</si>
  <si>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</si>
  <si>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</si>
  <si>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</si>
  <si>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</si>
  <si>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</si>
  <si>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</si>
  <si>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</si>
  <si>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</si>
  <si>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</si>
  <si>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</si>
  <si>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</si>
  <si>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</si>
  <si>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</si>
  <si>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</si>
  <si>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</si>
  <si>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</si>
  <si>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</si>
  <si>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</si>
  <si>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</si>
  <si>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</si>
  <si>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</si>
  <si>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</si>
  <si>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</si>
  <si>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</si>
  <si>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</si>
  <si>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</si>
  <si>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</si>
  <si>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</si>
  <si>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</si>
  <si>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</si>
  <si>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</si>
  <si>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</si>
  <si>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</si>
  <si>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</si>
  <si>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</si>
  <si>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</si>
  <si>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</si>
  <si>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</si>
  <si>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</si>
  <si>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</si>
  <si>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</si>
  <si>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</si>
  <si>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</si>
  <si>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</si>
  <si>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</si>
  <si>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</si>
  <si>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</si>
  <si>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</si>
  <si>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</si>
  <si>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</si>
  <si>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</si>
  <si>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</si>
  <si>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</si>
  <si>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</si>
  <si>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</si>
  <si>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</si>
  <si>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</si>
  <si>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</si>
  <si>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</si>
  <si>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</si>
  <si>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</si>
  <si>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</si>
  <si>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</si>
  <si>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</si>
  <si>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</si>
  <si>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</si>
  <si>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</si>
  <si>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</si>
  <si>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</si>
  <si>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</si>
  <si>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</si>
  <si>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</si>
  <si>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</si>
  <si>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</si>
  <si>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</si>
  <si>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</si>
  <si>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</si>
  <si>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</si>
  <si>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</si>
  <si>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</si>
  <si>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</si>
  <si>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</si>
  <si>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</si>
  <si>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</si>
  <si>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</si>
  <si>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</si>
  <si>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</si>
  <si>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</si>
  <si>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</si>
  <si>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</si>
  <si>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</si>
  <si>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</si>
  <si>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</si>
  <si>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</si>
  <si>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</si>
  <si>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</si>
  <si>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</si>
  <si>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</si>
  <si>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</si>
  <si>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</si>
  <si>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</si>
  <si>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</si>
  <si>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</si>
  <si>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</si>
  <si>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</si>
  <si>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</si>
  <si>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</si>
  <si>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</si>
  <si>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</si>
  <si>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</si>
  <si>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</si>
  <si>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</si>
  <si>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</si>
  <si>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</si>
  <si>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</si>
  <si>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</si>
  <si>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</si>
  <si>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</si>
  <si>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</si>
  <si>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</si>
  <si>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</si>
  <si>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</si>
  <si>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</si>
  <si>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</si>
  <si>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</si>
  <si>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</si>
  <si>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</si>
  <si>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</si>
  <si>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</si>
  <si>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</si>
  <si>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</si>
  <si>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</si>
  <si>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</si>
  <si>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</si>
  <si>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</si>
  <si>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</si>
  <si>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</si>
  <si>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</si>
  <si>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</si>
  <si>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</si>
  <si>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</si>
  <si>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</si>
  <si>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</si>
  <si>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</si>
  <si>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</si>
  <si>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</si>
  <si>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</si>
  <si>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</si>
  <si>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</si>
  <si>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</si>
  <si>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</si>
  <si>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</si>
  <si>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</si>
  <si>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</si>
  <si>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</si>
  <si>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</si>
  <si>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</si>
  <si>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</si>
  <si>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</si>
  <si>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</si>
  <si>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</si>
  <si>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</si>
  <si>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</si>
  <si>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</si>
  <si>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</si>
  <si>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</si>
  <si>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</si>
  <si>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</si>
  <si>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</si>
  <si>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</si>
  <si>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</si>
  <si>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</si>
  <si>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</si>
  <si>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</si>
  <si>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</si>
  <si>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</si>
  <si>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</si>
  <si>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</si>
  <si>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</si>
  <si>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</si>
  <si>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</si>
  <si>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</si>
  <si>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</si>
  <si>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</si>
  <si>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</si>
  <si>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</si>
  <si>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</si>
  <si>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</si>
  <si>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</si>
  <si>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</si>
  <si>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</si>
  <si>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</si>
  <si>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</si>
  <si>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</si>
  <si>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</si>
  <si>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</si>
  <si>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</si>
  <si>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</si>
  <si>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</si>
  <si>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</si>
  <si>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</si>
  <si>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</si>
  <si>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</si>
  <si>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</si>
  <si>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</si>
  <si>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</si>
  <si>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</si>
  <si>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</si>
  <si>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</si>
  <si>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</si>
  <si>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</si>
  <si>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</si>
  <si>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</si>
  <si>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</si>
  <si>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</si>
  <si>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</si>
  <si>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</si>
  <si>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</si>
  <si>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</si>
  <si>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</si>
  <si>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</si>
  <si>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</si>
  <si>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</si>
  <si>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</si>
  <si>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</si>
  <si>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</si>
  <si>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</si>
  <si>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</si>
  <si>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</si>
  <si>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</si>
  <si>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</si>
  <si>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</si>
  <si>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</si>
  <si>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</si>
  <si>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</si>
  <si>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</si>
  <si>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</si>
  <si>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</si>
  <si>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</si>
  <si>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</si>
  <si>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</si>
  <si>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</si>
  <si>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</si>
  <si>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</si>
  <si>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</si>
  <si>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</si>
  <si>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</si>
  <si>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</si>
  <si>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</si>
  <si>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</si>
  <si>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</si>
  <si>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</si>
  <si>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</si>
  <si>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</si>
  <si>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</si>
  <si>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</si>
  <si>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</si>
  <si>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</si>
  <si>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</si>
  <si>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</si>
  <si>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</si>
  <si>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</si>
  <si>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</si>
  <si>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</si>
  <si>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</si>
  <si>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</si>
  <si>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</si>
  <si>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</si>
  <si>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</si>
  <si>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</si>
  <si>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</si>
  <si>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</si>
  <si>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</si>
  <si>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</si>
  <si>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</si>
  <si>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</si>
  <si>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</si>
  <si>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</si>
  <si>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</si>
  <si>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</si>
  <si>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</si>
  <si>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</si>
  <si>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</si>
  <si>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</si>
  <si>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</si>
  <si>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</si>
  <si>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</si>
  <si>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</si>
  <si>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</si>
  <si>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</si>
  <si>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</si>
  <si>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</si>
  <si>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</si>
  <si>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</si>
  <si>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</si>
  <si>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</si>
  <si>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</si>
  <si>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</si>
  <si>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</si>
  <si>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</si>
  <si>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</si>
  <si>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</si>
  <si>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</si>
  <si>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</si>
  <si>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</si>
  <si>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</si>
  <si>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</si>
  <si>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</si>
  <si>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</si>
  <si>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</si>
  <si>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</si>
  <si>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</si>
  <si>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</si>
  <si>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</si>
  <si>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</si>
  <si>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</si>
  <si>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</si>
  <si>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</si>
  <si>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</si>
  <si>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</si>
  <si>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</si>
  <si>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</si>
  <si>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</si>
  <si>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</si>
  <si>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</si>
  <si>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</si>
  <si>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</si>
  <si>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</si>
  <si>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</si>
  <si>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</si>
  <si>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</si>
  <si>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</si>
  <si>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</si>
  <si>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</si>
  <si>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</si>
  <si>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</si>
  <si>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</si>
  <si>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</si>
  <si>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</si>
  <si>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</si>
  <si>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</si>
  <si>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</si>
  <si>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</si>
  <si>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</si>
  <si>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</si>
  <si>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</si>
  <si>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</si>
  <si>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</si>
  <si>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</si>
  <si>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</si>
  <si>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</si>
  <si>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</si>
  <si>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</si>
  <si>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</si>
  <si>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</si>
  <si>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</si>
  <si>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</si>
  <si>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</si>
  <si>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</si>
  <si>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</si>
  <si>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</si>
  <si>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</si>
  <si>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</si>
  <si>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</si>
  <si>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</si>
  <si>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</si>
  <si>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</si>
  <si>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</si>
  <si>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</si>
  <si>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</si>
  <si>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</si>
  <si>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</si>
  <si>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</si>
  <si>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</si>
  <si>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</si>
  <si>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</si>
  <si>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</si>
  <si>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</si>
  <si>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</si>
  <si>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</si>
  <si>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</si>
  <si>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</si>
  <si>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</si>
  <si>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</si>
  <si>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</si>
  <si>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</si>
  <si>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</si>
  <si>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</si>
  <si>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</si>
  <si>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</si>
  <si>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</si>
  <si>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</si>
  <si>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</si>
  <si>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</si>
  <si>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</si>
  <si>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</si>
  <si>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</si>
  <si>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</si>
  <si>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</si>
  <si>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</si>
  <si>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</si>
  <si>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</si>
  <si>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</si>
  <si>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</si>
  <si>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</si>
  <si>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</si>
  <si>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</si>
  <si>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</si>
  <si>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</si>
  <si>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</si>
  <si>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</si>
  <si>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</si>
  <si>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</si>
  <si>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</si>
  <si>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</si>
  <si>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</si>
  <si>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</si>
  <si>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</si>
  <si>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</si>
  <si>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</si>
  <si>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</si>
  <si>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</si>
  <si>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</si>
  <si>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</si>
  <si>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</si>
  <si>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</si>
  <si>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</si>
  <si>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</si>
  <si>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</si>
  <si>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</si>
  <si>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</si>
  <si>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</si>
  <si>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</si>
  <si>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</si>
  <si>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</si>
  <si>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</si>
  <si>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</si>
  <si>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</si>
  <si>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</si>
  <si>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</si>
  <si>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</si>
  <si>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</si>
  <si>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</si>
  <si>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</si>
  <si>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</si>
  <si>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</si>
  <si>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</si>
  <si>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</si>
  <si>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</si>
  <si>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</si>
  <si>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</si>
  <si>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</si>
  <si>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</si>
  <si>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</si>
  <si>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</si>
  <si>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</si>
  <si>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</si>
  <si>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</si>
  <si>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</si>
  <si>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</si>
  <si>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</si>
  <si>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</si>
  <si>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</si>
  <si>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</si>
  <si>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</si>
  <si>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</si>
  <si>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</si>
  <si>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</si>
  <si>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</si>
  <si>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</si>
  <si>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</si>
  <si>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</si>
  <si>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</si>
  <si>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</si>
  <si>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</si>
  <si>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</si>
  <si>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</si>
  <si>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</si>
  <si>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</si>
  <si>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</si>
  <si>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</si>
  <si>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</si>
  <si>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</si>
  <si>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</si>
  <si>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</si>
  <si>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</si>
  <si>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</si>
  <si>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</si>
  <si>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</si>
  <si>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</si>
  <si>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</si>
  <si>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</si>
  <si>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</si>
  <si>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</si>
  <si>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</si>
  <si>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</si>
  <si>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</si>
  <si>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</si>
  <si>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</si>
  <si>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</si>
  <si>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</si>
  <si>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</si>
  <si>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</si>
  <si>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</si>
  <si>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</si>
  <si>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</si>
  <si>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</si>
  <si>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</si>
  <si>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</si>
  <si>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</si>
  <si>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</si>
  <si>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</si>
  <si>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</si>
  <si>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</si>
  <si>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</si>
  <si>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</si>
  <si>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</si>
  <si>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</si>
  <si>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</si>
  <si>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</si>
  <si>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</si>
  <si>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</si>
  <si>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</si>
  <si>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</si>
  <si>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</si>
  <si>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</si>
  <si>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</si>
  <si>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</si>
  <si>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</si>
  <si>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</si>
  <si>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</si>
  <si>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</si>
  <si>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</si>
  <si>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</si>
  <si>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</si>
  <si>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</si>
  <si>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</si>
  <si>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</si>
  <si>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</si>
  <si>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</si>
  <si>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</si>
  <si>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</si>
  <si>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</si>
  <si>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</si>
  <si>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</si>
  <si>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</si>
  <si>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</si>
  <si>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</si>
  <si>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</si>
  <si>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</si>
  <si>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</si>
  <si>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</si>
  <si>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</si>
  <si>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</si>
  <si>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</si>
  <si>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</si>
  <si>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</si>
  <si>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</si>
  <si>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</si>
  <si>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</si>
  <si>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</si>
  <si>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</si>
  <si>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</si>
  <si>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</si>
  <si>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</si>
  <si>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</si>
  <si>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</si>
  <si>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</si>
  <si>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</si>
  <si>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</si>
  <si>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</si>
  <si>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</si>
  <si>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</si>
  <si>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</si>
  <si>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</si>
  <si>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</si>
  <si>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</si>
  <si>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</si>
  <si>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</si>
  <si>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</si>
  <si>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</si>
  <si>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</si>
  <si>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</si>
  <si>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</si>
  <si>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</si>
  <si>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</si>
  <si>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</si>
  <si>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</si>
  <si>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</si>
  <si>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</si>
  <si>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</si>
  <si>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</si>
  <si>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</si>
  <si>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</si>
  <si>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</si>
  <si>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</si>
  <si>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</si>
  <si>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</si>
  <si>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</si>
  <si>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</si>
  <si>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</si>
  <si>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</si>
  <si>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</si>
  <si>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</si>
  <si>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</si>
  <si>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</si>
  <si>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</si>
  <si>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</si>
  <si>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</si>
  <si>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</si>
  <si>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</si>
  <si>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</si>
  <si>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</si>
  <si>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</si>
  <si>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</si>
  <si>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</si>
  <si>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</si>
  <si>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</si>
  <si>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</si>
  <si>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</si>
  <si>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</si>
  <si>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</si>
  <si>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</si>
  <si>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</si>
  <si>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</si>
  <si>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</si>
  <si>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</si>
  <si>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</si>
  <si>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</si>
  <si>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</si>
  <si>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</si>
  <si>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</si>
  <si>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</si>
  <si>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</si>
  <si>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</si>
  <si>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</si>
  <si>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</si>
  <si>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</si>
  <si>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</si>
  <si>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</si>
  <si>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</si>
  <si>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</si>
  <si>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</si>
  <si>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</si>
  <si>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</si>
  <si>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</si>
  <si>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</si>
  <si>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</si>
  <si>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</si>
  <si>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</si>
  <si>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</si>
  <si>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</si>
  <si>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</si>
  <si>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</si>
  <si>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</si>
  <si>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</si>
  <si>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</si>
  <si>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</si>
  <si>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</si>
  <si>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</si>
  <si>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</si>
  <si>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</si>
  <si>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</si>
  <si>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</si>
  <si>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</si>
  <si>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</si>
  <si>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</si>
  <si>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</si>
  <si>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</si>
  <si>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</si>
  <si>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</si>
  <si>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</si>
  <si>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</si>
  <si>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</si>
  <si>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</si>
  <si>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</si>
  <si>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</si>
  <si>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</si>
  <si>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</si>
  <si>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</si>
  <si>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</si>
  <si>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</si>
  <si>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</si>
  <si>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</si>
  <si>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</si>
  <si>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</si>
  <si>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</si>
  <si>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</si>
  <si>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</si>
  <si>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</si>
  <si>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</si>
  <si>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</si>
  <si>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</si>
  <si>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</si>
  <si>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</si>
  <si>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</si>
  <si>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</si>
  <si>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</si>
  <si>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</si>
  <si>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</si>
  <si>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</si>
  <si>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</si>
  <si>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</si>
  <si>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</si>
  <si>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</si>
  <si>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</si>
  <si>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</si>
  <si>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</si>
  <si>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</si>
  <si>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</si>
  <si>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</si>
  <si>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</si>
  <si>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</si>
  <si>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</si>
  <si>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</si>
  <si>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</si>
  <si>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</si>
  <si>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</si>
  <si>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</si>
  <si>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</si>
  <si>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</si>
  <si>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</si>
  <si>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</si>
  <si>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</si>
  <si>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</si>
  <si>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</si>
  <si>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</si>
  <si>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</si>
  <si>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</si>
  <si>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</si>
  <si>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</si>
  <si>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</si>
  <si>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</si>
  <si>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</si>
  <si>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</si>
  <si>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</si>
  <si>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</si>
  <si>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</si>
  <si>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</si>
  <si>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</si>
  <si>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</si>
  <si>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</si>
  <si>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</si>
  <si>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</si>
  <si>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</si>
  <si>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</si>
  <si>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</si>
  <si>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</si>
  <si>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</si>
  <si>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</si>
  <si>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</si>
  <si>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</si>
  <si>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</si>
  <si>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</si>
  <si>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</si>
  <si>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</si>
  <si>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</si>
  <si>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</si>
  <si>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</si>
  <si>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</si>
  <si>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</si>
  <si>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</si>
  <si>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</si>
  <si>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</si>
  <si>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</si>
  <si>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</si>
  <si>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</si>
  <si>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</si>
  <si>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</si>
  <si>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</si>
  <si>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</si>
  <si>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</si>
  <si>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</si>
  <si>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</si>
  <si>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</si>
  <si>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</si>
  <si>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</si>
  <si>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</si>
  <si>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</si>
  <si>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</si>
  <si>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</si>
  <si>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</si>
  <si>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</si>
  <si>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</si>
  <si>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</si>
  <si>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</si>
  <si>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</si>
  <si>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</si>
  <si>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</si>
  <si>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</si>
  <si>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</si>
  <si>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</si>
  <si>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</si>
  <si>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</si>
  <si>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</si>
  <si>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</si>
  <si>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</si>
  <si>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</si>
  <si>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</si>
  <si>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</si>
  <si>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</si>
  <si>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</si>
  <si>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</si>
  <si>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</si>
  <si>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</si>
  <si>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</si>
  <si>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</si>
  <si>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</si>
  <si>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</si>
  <si>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</si>
  <si>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</si>
  <si>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</si>
  <si>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</si>
  <si>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</si>
  <si>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</si>
  <si>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</si>
  <si>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</si>
  <si>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</si>
  <si>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</si>
  <si>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</si>
  <si>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</si>
  <si>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</si>
  <si>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</si>
  <si>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</si>
  <si>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</si>
  <si>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</si>
  <si>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</si>
  <si>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</si>
  <si>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</si>
  <si>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</si>
  <si>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</si>
  <si>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</si>
  <si>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</si>
  <si>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</si>
  <si>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</si>
  <si>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</si>
  <si>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</si>
  <si>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</si>
  <si>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</si>
  <si>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</si>
  <si>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</si>
  <si>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</si>
  <si>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</si>
  <si>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</si>
  <si>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</si>
  <si>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</si>
  <si>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</si>
  <si>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</si>
  <si>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</si>
  <si>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</si>
  <si>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</si>
  <si>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</si>
  <si>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</si>
  <si>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</si>
  <si>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</si>
  <si>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</si>
  <si>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</si>
  <si>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</si>
  <si>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</si>
  <si>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</si>
  <si>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</si>
  <si>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</si>
  <si>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</si>
  <si>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</si>
  <si>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</si>
  <si>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</si>
  <si>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</si>
  <si>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</si>
  <si>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</si>
  <si>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</si>
  <si>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</si>
  <si>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</si>
  <si>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</si>
  <si>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</si>
  <si>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</si>
  <si>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</si>
  <si>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</si>
  <si>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</si>
  <si>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</si>
  <si>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</si>
  <si>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</si>
  <si>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</si>
  <si>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</si>
  <si>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</si>
  <si>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</si>
  <si>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</si>
  <si>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</si>
  <si>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</si>
  <si>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</si>
  <si>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</si>
  <si>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</si>
  <si>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</si>
  <si>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</si>
  <si>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</si>
  <si>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</si>
  <si>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</si>
  <si>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</si>
  <si>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</si>
  <si>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</si>
  <si>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</si>
  <si>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</si>
  <si>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</si>
  <si>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</si>
  <si>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</si>
  <si>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</si>
  <si>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</si>
  <si>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</si>
  <si>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</si>
  <si>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</si>
  <si>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</si>
  <si>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</si>
  <si>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</si>
  <si>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</si>
  <si>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</si>
  <si>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</si>
  <si>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</si>
  <si>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</si>
  <si>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</si>
  <si>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</si>
  <si>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</si>
  <si>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</si>
  <si>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</si>
  <si>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</si>
  <si>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</si>
  <si>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</si>
  <si>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</si>
  <si>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</si>
  <si>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</si>
  <si>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</si>
  <si>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</si>
  <si>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</si>
  <si>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</si>
  <si>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</si>
  <si>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</si>
  <si>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</si>
  <si>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</si>
  <si>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</si>
  <si>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</si>
  <si>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</si>
  <si>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</si>
  <si>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</si>
  <si>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</si>
  <si>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</si>
  <si>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</si>
  <si>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</si>
  <si>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</si>
  <si>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</si>
  <si>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</si>
  <si>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</si>
  <si>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</si>
  <si>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</si>
  <si>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</si>
  <si>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</si>
  <si>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</si>
  <si>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</si>
  <si>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</si>
  <si>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</si>
  <si>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</si>
  <si>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</si>
  <si>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</si>
  <si>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</si>
  <si>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</si>
  <si>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</si>
  <si>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</si>
  <si>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</si>
  <si>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</si>
  <si>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</si>
  <si>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</si>
  <si>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</si>
  <si>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</si>
  <si>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</si>
  <si>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</si>
  <si>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</si>
  <si>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</si>
  <si>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</si>
  <si>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</si>
  <si>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</si>
  <si>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</si>
  <si>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</si>
  <si>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</si>
  <si>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</si>
  <si>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</si>
  <si>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</si>
  <si>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</si>
  <si>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</si>
  <si>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</si>
  <si>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</si>
  <si>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</si>
  <si>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</si>
  <si>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</si>
  <si>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</si>
  <si>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</si>
  <si>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</si>
  <si>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</si>
  <si>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</si>
  <si>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</si>
  <si>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</si>
  <si>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</si>
  <si>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</si>
  <si>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</si>
  <si>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</si>
  <si>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</si>
  <si>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</si>
  <si>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</si>
  <si>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</si>
  <si>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</si>
  <si>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</si>
  <si>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</si>
  <si>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</si>
  <si>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</si>
  <si>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</si>
  <si>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</si>
  <si>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</si>
  <si>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</si>
  <si>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</si>
  <si>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</si>
  <si>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</si>
  <si>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</si>
  <si>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</si>
  <si>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</si>
  <si>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</si>
  <si>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</si>
  <si>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</si>
  <si>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</si>
  <si>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</si>
  <si>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</si>
  <si>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</si>
  <si>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</si>
  <si>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</si>
  <si>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</si>
  <si>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</si>
  <si>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</si>
  <si>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</si>
  <si>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</si>
  <si>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</si>
  <si>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</si>
  <si>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</si>
  <si>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</si>
  <si>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</si>
  <si>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</si>
  <si>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</si>
  <si>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</si>
  <si>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</si>
  <si>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</si>
  <si>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</si>
  <si>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</si>
  <si>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</si>
  <si>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</si>
  <si>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</si>
  <si>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</si>
  <si>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</si>
  <si>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</si>
  <si>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</si>
  <si>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</si>
  <si>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</si>
  <si>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</si>
  <si>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</si>
  <si>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</si>
  <si>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</si>
  <si>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</si>
  <si>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</si>
  <si>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</si>
  <si>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</si>
  <si>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</si>
  <si>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</si>
  <si>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</si>
  <si>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</si>
  <si>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</si>
  <si>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</si>
  <si>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</si>
  <si>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</si>
  <si>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</si>
  <si>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</si>
  <si>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</si>
  <si>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</si>
  <si>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</si>
  <si>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</si>
  <si>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</si>
  <si>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</si>
  <si>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</si>
  <si>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</si>
  <si>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</si>
  <si>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</si>
  <si>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</si>
  <si>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</si>
  <si>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</si>
  <si>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</si>
  <si>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</si>
  <si>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</si>
  <si>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</si>
  <si>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</si>
  <si>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</si>
  <si>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</si>
  <si>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</si>
  <si>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</si>
  <si>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</si>
  <si>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</si>
  <si>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</si>
  <si>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</si>
  <si>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</si>
  <si>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</si>
  <si>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</si>
  <si>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</si>
  <si>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</si>
  <si>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</si>
  <si>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</si>
  <si>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</si>
  <si>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</si>
  <si>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</si>
  <si>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</si>
  <si>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</si>
  <si>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</si>
  <si>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</si>
  <si>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</si>
  <si>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</si>
  <si>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</si>
  <si>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</si>
  <si>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</si>
  <si>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</si>
  <si>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</si>
  <si>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</si>
  <si>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</si>
  <si>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</si>
  <si>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</si>
  <si>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</si>
  <si>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</si>
  <si>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</si>
  <si>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</si>
  <si>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</si>
  <si>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</si>
  <si>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</si>
  <si>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</si>
  <si>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</si>
  <si>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</si>
  <si>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</si>
  <si>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</si>
  <si>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</si>
  <si>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</si>
  <si>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</si>
  <si>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</si>
  <si>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</si>
  <si>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</si>
  <si>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</si>
  <si>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</si>
  <si>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</si>
  <si>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</si>
  <si>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</si>
  <si>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</si>
  <si>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</si>
  <si>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</si>
  <si>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</si>
  <si>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</si>
  <si>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</si>
  <si>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</si>
  <si>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</si>
  <si>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</si>
  <si>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</si>
  <si>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</si>
  <si>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</si>
  <si>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</si>
  <si>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</si>
  <si>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</si>
  <si>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</si>
  <si>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PCM-20251011-00000555</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</si>
  <si>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</si>
  <si>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</si>
  <si>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</si>
  <si>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</si>
  <si>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</si>
  <si>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PCM-20251011-00000593</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</si>
  <si>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</si>
  <si>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</si>
  <si>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</si>
  <si>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</si>
  <si>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</si>
  <si>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</si>
  <si>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</si>
  <si>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</si>
  <si>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</si>
  <si>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</si>
  <si>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</si>
  <si>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TT-20251010-01130 // NA</t>
  </si>
  <si>
    <t xml:space="preserve">ETA 40 mins </t>
  </si>
  <si>
    <t>PCM-20251011-00000575</t>
  </si>
  <si>
    <t>ETA 70 mins</t>
  </si>
  <si>
    <t>TT-20251011-00574 // NA</t>
  </si>
  <si>
    <t>will check after KMS0057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</si>
</sst>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9" fillId="2" borderId="7"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278.41987233795953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0.91054363425791962</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0.30775428240303881</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5.4108449068735354E-2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45941.368298263886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45941.368298263886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45941.368298263886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45941.368298263886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45941.368298263886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45941.368298263886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45941.368298263886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45941.368298263886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45941.368298263886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45941.368298263886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45941.368298263886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45941.368298263886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45941.368298263886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45941.368298263886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45941.368298263886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45941.368298263886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45941.368298263886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45941.368298263886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45941.368298263886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45941.368298263886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45941.368298263886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45941.368298263886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45941.368298263886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45941.368298263886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45941.368298263886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45941.368298263886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45941.368298263886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45941.368298263886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45941.368298263886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45941.368298263886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45941.368298263886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45941.368298263886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45941.368298263886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45941.368298263886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45941.368298263886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45941.368298263886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45941.368298263886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45941.368298263886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45941.368298263886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45941.368298263886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45941.368298263886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45941.368298263886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45941.368298263886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45941.368298263886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45941.368298263886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45941.368298263886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45941.368298263886</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134.64121493055427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116.3684603009242</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45941.368298263886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45941.368298263886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45941.368298263886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45941.368298263886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45941.368298263886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45941.368298263886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45941.368298263886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45941.368298263886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45941.368298263886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45941.368298263886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45941.368298263886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45941.368298263886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45941.368298263886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45941.368298263886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45941.368298263886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45941.368298263886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45941.368298263886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45941.368298263886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45941.368298263886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45941.368298263886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45941.368298263886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45941.368298263886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45941.368298263886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45941.368298263886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45941.368298263886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45941.368298263886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45941.368298263886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45941.368298263886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45941.368298263886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45941.368298263886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45941.368298263886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45941.368298263886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45941.368298263886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45941.368298263886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45941.368298263886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45941.368298263886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45941.368298263886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45941.368298263886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45941.368298263886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45941.368298263886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45941.368298263886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45941.368298263886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45941.368298263886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45941.368298263886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45941.368298263886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45941.368298263886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45941.368298263886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45941.368298263886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45941.368298263886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45941.368298263886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45941.368298263886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45941.368298263886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45941.368298263886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45941.368298263886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45941.368298263886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45941.368298263886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45941.368298263886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45941.368298263886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45941.368298263886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45941.368298263886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45941.368298263886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45941.368298263886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45941.368298263886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45941.368298263886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45941.368298263886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45941.368298263886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45941.368298263886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45941.368298263886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45941.368298263886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45941.368298263886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45941.368298263886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45941.368298263886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45941.368298263886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45941.368298263886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45941.368298263886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45941.368298263886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45941.368298263886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45941.368298263886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45941.368298263886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45941.368298263886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45941.368298263886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45941.368298263886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45941.368298263886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45941.368298263886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45941.368298263886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45941.368298263886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45941.368298263886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45941.368298263886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45941.368298263886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45941.368298263886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45941.368298263886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45941.368298263886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45941.368298263886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45941.368298263886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45941.368298263886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45941.368298263886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45941.368298263886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45941.368298263886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45941.368298263886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45941.368298263886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45941.368298263886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45941.368298263886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45941.368298263886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45941.368298263886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45941.368298263886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45941.368298263886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45941.368298263886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45941.368298263886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45941.368298263886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45941.368298263886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45941.368298263886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45941.368298263886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45941.368298263886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45941.368298263886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45941.368298263886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45941.368298263886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45941.368298263886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45941.368298263886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45941.368298263886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45941.368298263886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45941.368298263886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45941.368298263886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45941.368298263886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45941.368298263886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45941.368298263886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45941.368298263886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45941.368298263886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45941.368298263886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45941.368298263886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45941.368298263886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45941.368298263886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45941.368298263886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45941.368298263886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45941.368298263886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45941.368298263886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45941.368298263886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45941.368298263886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45941.368298263886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45941.368298263886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45941.368298263886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45941.368298263886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45941.368298263886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45941.368298263886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45941.368298263886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45941.368298263886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45941.368298263886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45941.368298263886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45941.368298263886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45941.368298263886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45941.368298263886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45941.368298263886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45941.368298263886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45941.368298263886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45941.368298263886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45941.368298263886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45941.368298263886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45941.368298263886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45941.368298263886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45941.368298263886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45941.368298263886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45941.368298263886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45941.368298263886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45941.368298263886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45941.368298263886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45941.368298263886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45941.368298263886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45941.368298263886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45941.368298263886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45941.368298263886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45941.368298263886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45941.368298263886</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45941.368298263886</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45941.368298263886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45941.368298263886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45941.368298263886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45941.368298263886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45941.368298263886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45941.368298263886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45941.368298263886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45941.368298263886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45941.368298263886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45941.368298263886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45941.368298263886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45941.368298263886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45941.368298263886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45941.368298263886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45941.368298263886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45941.368298263886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45941.368298263886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45941.368298263886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45941.368298263886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45941.368298263886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45941.368298263886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45941.368298263886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45941.368298263886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45941.368298263886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45941.368298263886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45941.368298263886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45941.368298263886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45941.368298263886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45941.368298263886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45941.368298263886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45941.368298263886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45941.368298263886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45941.368298263886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45941.368298263886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45941.368298263886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45941.368298263886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45941.368298263886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45941.368298263886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45941.368298263886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45941.368298263886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45941.368298263886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45941.368298263886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45941.368298263886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45941.368298263886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45941.368298263886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45941.368298263886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45941.368298263886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45941.368298263886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45941.368298263886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45941.368298263886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45941.368298263886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45941.368298263886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45941.368298263886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45941.368298263886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45941.368298263886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45941.368298263886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45941.368298263886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45941.368298263886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45941.368298263886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45941.368298263886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45941.368298263886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45941.368298263886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45941.368298263886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45941.368298263886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45941.368298263886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45941.368298263886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45941.368298263886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45941.368298263886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45941.368298263886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45941.368298263886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45941.368298263886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45941.368298263886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45941.368298263886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45941.368298263886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45941.368298263886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45941.368298263886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45941.368298263886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45941.368298263886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45941.368298263886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45941.368298263886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45941.368298263886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45941.368298263886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45941.368298263886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45941.368298263886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45941.368298263886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45941.368298263886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45941.368298263886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45941.368298263886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45941.368298263886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45941.368298263886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45941.368298263886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45941.368298263886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45941.368298263886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45941.368298263886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45941.368298263886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45941.368298263886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45941.368298263886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45941.368298263886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45941.368298263886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45941.368298263886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45941.368298263886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45941.368298263886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45941.368298263886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45941.368298263886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45941.368298263886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45941.368298263886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45941.368298263886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45941.368298263886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45941.368298263886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45941.368298263886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45941.368298263886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45941.368298263886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45941.368298263886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45941.368298263886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45941.368298263886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45941.368298263886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45941.368298263886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45941.368298263886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45941.368298263886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45941.368298263886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45941.368298263886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45941.368298263886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45941.368298263886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45941.368298263886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45941.368298263886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45941.368298263886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45941.368298263886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45941.368298263886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45941.368298263886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45941.368298263886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45941.368298263886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45941.368298263886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45941.368298263886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45941.368298263886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45941.368298263886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45941.368298263886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45941.368298263886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45941.368298263886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45941.368298263886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45941.368298263886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45941.368298263886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45941.368298263886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45941.368298263886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45941.368298263886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45941.368298263886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45941.368298263886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45941.368298263886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45941.368298263886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45941.368298263886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45941.368298263886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45941.368298263886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45941.368298263886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45941.368298263886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45941.368298263886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45941.368298263886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45941.368298263886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45941.368298263886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45941.368298263886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45941.368298263886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45941.368298263886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45941.368298263886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45941.368298263886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45941.368298263886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45941.368298263886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45941.368298263886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45941.368298263886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45941.368298263886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45941.368298263886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45941.368298263886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45941.368298263886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45941.368298263886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45941.368298263886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45941.368298263886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45941.368298263886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45941.368298263886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45941.368298263886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45941.368298263886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45941.368298263886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45941.368298263886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45941.368298263886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45941.368298263886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45941.368298263886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45941.368298263886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45941.368298263886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45941.368298263886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45941.368298263886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45941.368298263886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45941.368298263886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45941.368298263886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45941.368298263886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45941.368298263886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45941.368298263886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45941.368298263886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45941.368298263886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45941.368298263886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45941.368298263886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45941.368298263886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45941.368298263886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45941.368298263886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45941.368298263886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45941.368298263886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45941.368298263886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45941.368298263886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45941.368298263886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45941.368298263886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45941.368298263886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45941.368298263886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45941.368298263886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45941.368298263886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45941.368298263886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45941.368298263886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45941.368298263886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45941.368298263886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45941.368298263886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45941.368298263886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45941.368298263886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45941.368298263886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45941.368298263886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45941.368298263886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45941.368298263886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45941.368298263886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45941.368298263886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45941.368298263886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45941.368298263886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45941.368298263886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45941.368298263886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45941.368298263886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45941.368298263886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45941.368298263886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45941.368298263886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45941.368298263886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45941.368298263886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45941.368298263886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45941.368298263886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45941.368298263886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45941.368298263886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45941.368298263886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45941.368298263886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45941.368298263886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45941.368298263886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45941.368298263886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45941.368298263886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45941.368298263886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45941.368298263886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45941.368298263886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45941.368298263886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45941.368298263886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45941.368298263886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45941.368298263886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45941.368298263886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45941.368298263886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45941.368298263886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45941.368298263886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45941.368298263886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45941.368298263886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45941.368298263886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45941.368298263886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45941.368298263886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45941.368298263886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45941.368298263886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45941.368298263886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45941.368298263886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45941.368298263886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45941.368298263886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45941.368298263886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45941.368298263886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45941.368298263886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45941.368298263886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45941.368298263886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45941.368298263886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45941.368298263886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45941.368298263886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45941.368298263886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45941.368298263886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45941.368298263886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45941.368298263886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45941.368298263886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45941.368298263886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45941.368298263886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45941.368298263886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45941.368298263886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45941.368298263886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45941.368298263886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45941.368298263886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45941.368298263886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45941.368298263886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45941.368298263886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45941.368298263886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45941.368298263886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45941.368298263886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45941.368298263886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45941.368298263886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45941.368298263886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45941.368298263886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45941.368298263886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45941.368298263886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45941.368298263886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45941.368298263886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45941.368298263886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45941.368298263886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45941.368298263886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45941.368298263886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45941.368298263886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45941.368298263886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45941.368298263886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45941.368298263886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45941.368298263886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45941.368298263886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45941.368298263886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45941.368298263886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45941.368298263886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45941.368298263886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45941.368298263886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45941.368298263886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45941.368298263886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45941.368298263886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45941.368298263886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45941.368298263886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45941.368298263886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45941.368298263886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45941.368298263886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45941.368298263886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45941.368298263886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45941.368298263886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45941.368298263886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45941.368298263886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45941.368298263886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45941.368298263886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45941.368298263886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45941.368298263886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45941.368298263886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45941.368298263886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45941.368298263886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45941.368298263886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45941.368298263886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45941.368298263886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45941.368298263886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45941.368298263886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45941.368298263886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45941.368298263886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45941.368298263886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45941.368298263886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45941.368298263886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45941.368298263886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45941.368298263886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45941.368298263886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45941.368298263886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45941.368298263886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45941.368298263886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45941.368298263886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45941.368298263886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45941.368298263886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45941.368298263886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45941.368298263886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45941.368298263886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45941.368298263886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45941.368298263886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45941.368298263886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45941.368298263886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45941.368298263886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45941.368298263886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45941.368298263886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45941.368298263886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45941.368298263886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45941.368298263886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45941.368298263886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45941.368298263886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45941.368298263886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45941.368298263886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45941.368298263886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45941.368298263886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45941.368298263886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45941.368298263886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45941.368298263886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45941.368298263886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45941.368298263886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45941.368298263886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45941.368298263886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45941.368298263886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45941.368298263886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45941.368298263886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45941.368298263886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45941.368298263886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45941.368298263886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45941.368298263886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45941.368298263886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45941.368298263886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45941.368298263886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45941.368298263886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45941.368298263886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45941.368298263886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45941.368298263886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45941.368298263886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45941.368298263886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45941.368298263886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45941.368298263886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45941.368298263886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45941.368298263886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45941.368298263886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45941.368298263886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45941.368298263886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45941.368298263886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45941.368298263886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45941.368298263886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45941.368298263886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45941.368298263886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45941.368298263886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45941.368298263886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45941.368298263886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45941.368298263886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45941.368298263886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45941.368298263886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45941.368298263886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45941.368298263886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45941.368298263886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45941.368298263886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45941.368298263886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45941.368298263886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45941.368298263886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45941.368298263886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45941.368298263886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45941.368298263886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45941.368298263886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45941.368298263886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45941.368298263886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45941.368298263886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45941.368298263886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45941.368298263886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45941.368298263886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45941.368298263886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45941.368298263886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45941.368298263886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45941.368298263886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45941.368298263886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45941.368298263886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45941.368298263886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45941.368298263886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45941.368298263886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45941.368298263886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45941.368298263886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45941.368298263886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45941.368298263886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45941.368298263886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45941.368298263886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45941.368298263886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45941.368298263886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45941.368298263886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45941.368298263886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45941.368298263886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45941.368298263886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45941.368298263886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45941.368298263886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45941.368298263886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45941.368298263886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45941.368298263886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45941.368298263886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45941.368298263886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45941.368298263886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45941.368298263886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45941.368298263886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45941.368298263886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45941.368298263886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45941.368298263886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45941.368298263886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45941.368298263886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45941.368298263886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45941.368298263886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45941.368298263886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45941.368298263886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45941.368298263886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45941.368298263886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45941.368298263886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45941.368298263886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45941.368298263886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45941.368298263886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45941.368298263886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45941.368298263886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45941.368298263886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45941.368298263886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45941.368298263886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45941.368298263886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45941.368298263886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45941.368298263886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45941.368298263886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45941.368298263886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45941.368298263886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45941.368298263886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45941.368298263886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45941.368298263886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45941.368298263886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45941.368298263886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45941.368298263886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45941.368298263886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45941.368298263886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45941.368298263886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45941.368298263886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45941.368298263886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45941.368298263886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45941.368298263886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45941.368298263886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45941.368298263886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45941.368298263886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45941.368298263886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45941.368298263886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45941.368298263886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45941.368298263886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45941.368298263886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45941.368298263886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45941.368298263886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45941.368298263886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45941.368298263886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45941.368298263886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45941.368298263886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45941.368298263886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45941.368298263886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45941.368298263886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45941.368298263886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45941.368298263886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45941.368298263886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45941.368298263886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45941.368298263886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45941.368298263886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45941.368298263886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45941.368298263886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45941.368298263886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45941.368298263886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45941.368298263886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45941.368298263886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45941.368298263886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45941.368298263886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45941.368298263886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45941.368298263886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45941.368298263886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45941.368298263886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45941.368298263886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45941.368298263886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45941.368298263886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45941.368298263886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45941.368298263886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45941.368298263886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45941.368298263886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45941.368298263886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45941.368298263886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45941.368298263886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45941.368298263886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45941.368298263886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45941.368298263886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45941.368298263886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45941.368298263886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45941.368298263886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45941.368298263886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45941.368298263886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45941.368298263886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45941.368298263886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45941.368298263886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45941.368298263886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45941.368298263886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45941.368298263886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45941.368298263886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45941.368298263886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45941.368298263886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45941.368298263886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45941.368298263886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45941.368298263886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45941.368298263886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45941.368298263886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45941.368298263886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45941.368298263886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45941.368298263886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45941.368298263886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45941.368298263886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45941.368298263886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45941.368298263886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45941.368298263886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45941.368298263886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45941.368298263886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45941.368298263886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45941.368298263886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45941.368298263886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45941.368298263886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45941.368298263886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45941.368298263886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45941.368298263886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45941.368298263886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45941.368298263886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45941.368298263886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45941.368298263886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45941.368298263886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45941.368298263886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45941.368298263886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45941.368298263886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45941.368298263886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45941.368298263886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45941.368298263886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45941.368298263886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45941.368298263886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45941.368298263886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45941.368298263886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45941.368298263886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45941.368298263886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45941.368298263886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45941.368298263886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45941.368298263886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45941.368298263886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45941.368298263886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45941.368298263886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45941.368298263886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45941.368298263886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45941.368298263886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45941.368298263886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45941.368298263886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45941.368298263886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45941.368298263886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45941.368298263886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45941.368298263886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45941.368298263886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45941.368298263886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45941.368298263886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45941.368298263886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45941.368298263886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45941.368298263886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45941.368298263886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45941.368298263886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45941.368298263886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45941.368298263886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45941.368298263886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45941.368298263886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45941.368298263886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45941.368298263886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45941.368298263886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45941.368298263886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45941.368298263886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45941.368298263886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45941.368298263886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45941.368298263886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45941.368298263886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45941.368298263886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45941.368298263886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45941.368298263886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45941.368298263886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45941.368298263886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45941.368298263886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45941.368298263886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45941.368298263886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45941.368298263886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45941.368298263886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45941.368298263886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45941.368298263886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45941.368298263886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45941.368298263886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45941.368298263886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45941.368298263886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45941.368298263886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45941.368298263886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45941.368298263886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45941.368298263886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45941.368298263886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45941.368298263886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45941.368298263886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45941.368298263886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45941.368298263886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45941.368298263886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45941.368298263886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45941.368298263886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45941.368298263886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45941.368298263886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45941.368298263886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45941.368298263886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45941.368298263886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45941.368298263886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45941.368298263886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45941.368298263886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45941.368298263886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45941.368298263886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45941.368298263886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45941.368298263886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45941.368298263886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45941.368298263886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45941.368298263886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45941.368298263886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45941.368298263886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45941.368298263886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45941.368298263886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45941.368298263886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45941.368298263886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45941.368298263886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45941.368298263886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45941.368298263886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45941.368298263886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45941.368298263886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45941.368298263886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45941.368298263886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45941.368298263886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45941.368298263886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45941.368298263886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45941.368298263886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45941.368298263886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45941.368298263886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45941.368298263886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45941.368298263886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45941.368298263886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45941.368298263886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45941.368298263886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45941.368298263886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45941.368298263886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45941.368298263886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45941.368298263886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45941.368298263886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45941.368298263886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45941.368298263886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45941.368298263886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45941.368298263886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45941.368298263886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45941.368298263886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45941.368298263886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45941.368298263886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45941.368298263886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45941.368298263886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45941.368298263886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45941.368298263886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45941.368298263886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45941.368298263886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45941.368298263886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45941.368298263886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45941.368298263886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45941.368298263886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45941.368298263886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45941.368298263886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45941.368298263886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45941.368298263886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45941.368298263886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45941.368298263886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45941.368298263886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45941.368298263886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45941.368298263886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45941.368298263886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45941.368298263886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45941.368298263886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45941.368298263886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45941.368298263886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45941.368298263886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45941.368298263886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45941.368298263886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45941.368298263886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45941.368298263886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45941.368298263886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45941.368298263886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45941.368298263886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45941.368298263886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45941.368298263886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45941.368298263886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45941.368298263886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45941.368298263886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45941.368298263886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45941.368298263886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45941.368298263886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45941.368298263886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45941.368298263886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45941.368298263886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45941.368298263886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45941.368298263886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45941.368298263886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45941.368298263886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45941.368298263886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45941.368298263886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45941.368298263886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45941.368298263886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45941.368298263886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45941.368298263886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45941.368298263886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45941.368298263886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45941.368298263886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45941.368298263886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45941.368298263886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45941.368298263886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45941.368298263886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45941.368298263886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45941.368298263886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45941.368298263886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45941.368298263886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45941.368298263886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45941.368298263886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45941.368298263886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45941.368298263886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45941.368298263886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45941.368298263886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45941.368298263886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45941.368298263886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45941.368298263886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45941.368298263886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45941.368298263886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45941.368298263886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45941.368298263886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45941.368298263886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45941.368298263886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45941.368298263886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45941.368298263886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45941.368298263886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45941.368298263886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45941.368298263886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45941.368298263886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45941.368298263886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45941.368298263886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45941.368298263886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45941.368298263886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45941.368298263886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45941.368298263886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45941.368298263886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45941.368298263886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45941.368298263886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45941.368298263886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45941.368298263886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45941.368298263886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45941.368298263886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45941.368298263886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45941.368298263886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45941.368298263886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45941.368298263886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45941.368298263886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45941.368298263886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45941.368298263886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45941.368298263886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45941.368298263886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45941.368298263886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45941.368298263886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45941.368298263886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45941.368298263886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45941.368298263886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45941.368298263886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45941.368298263886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45941.368298263886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45941.368298263886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45941.368298263886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45941.368298263886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45941.368298263886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45941.368298263886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45941.368298263886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45941.368298263886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45941.368298263886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45941.368298263886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45941.368298263886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45941.368298263886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45941.368298263886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45941.368298263886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45941.368298263886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45941.368298263886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45941.368298263886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45941.368298263886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45941.368298263886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45941.368298263886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45941.368298263886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45941.368298263886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45941.368298263886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45941.368298263886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45941.368298263886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45941.368298263886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45941.368298263886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45941.368298263886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45941.368298263886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45941.368298263886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45941.368298263886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45941.368298263886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45941.368298263886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45941.368298263886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45941.368298263886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45941.368298263886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45941.368298263886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45941.368298263886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45941.368298263886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45941.368298263886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45941.368298263886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45941.368298263886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45941.368298263886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45941.368298263886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45941.368298263886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45941.368298263886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45941.368298263886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45941.368298263886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45941.368298263886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45941.368298263886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45941.368298263886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45941.368298263886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45941.368298263886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45941.368298263886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45941.368298263886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45941.368298263886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45941.368298263886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45941.368298263886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45941.368298263886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45941.368298263886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45941.368298263886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45941.368298263886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45941.368298263886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45941.368298263886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45941.368298263886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45941.368298263886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45941.368298263886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45941.368298263886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45941.368298263886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45941.368298263886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45941.368298263886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45941.368298263886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45941.368298263886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45941.368298263886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45941.368298263886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45941.368298263886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45941.368298263886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45941.368298263886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45941.368298263886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45941.368298263886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45941.368298263886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45941.368298263886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45941.368298263886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45941.368298263886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45941.368298263886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45941.368298263886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45941.368298263886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45941.368298263886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45941.368298263886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45941.368298263886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45941.368298263886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45941.368298263886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45941.368298263886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45941.368298263886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45941.368298263886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45941.368298263886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45941.368298263886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45941.368298263886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45941.368298263886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45941.368298263886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45941.368298263886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45941.368298263886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45941.368298263886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45941.368298263886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45941.368298263886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45941.368298263886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45941.368298263886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45941.368298263886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45941.368298263886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45941.368298263886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45941.368298263886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45941.368298263886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45941.368298263886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45941.368298263886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45941.368298263886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45941.368298263886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45941.368298263886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45941.368298263886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45941.368298263886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45941.368298263886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45941.368298263886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45941.368298263886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45941.368298263886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45941.368298263886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45941.368298263886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45941.368298263886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45941.368298263886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45941.368298263886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45941.368298263886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45941.368298263886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45941.368298263886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45941.368298263886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45941.368298263886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45941.368298263886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45941.368298263886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45941.368298263886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45941.368298263886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45941.368298263886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45941.368298263886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45941.368298263886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45941.368298263886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45941.368298263886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45941.368298263886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45941.368298263886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45941.368298263886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45941.368298263886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45941.368298263886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45941.368298263886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45941.368298263886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45941.368298263886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45941.368298263886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45941.368298263886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45941.368298263886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45941.368298263886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45941.368298263886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45941.368298263886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45941.368298263886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45941.368298263886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45941.368298263886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45941.368298263886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45941.368298263886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45941.368298263886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45941.368298263886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45941.368298263886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45941.368298263886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45941.368298263886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45941.368298263886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45941.368298263886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45941.368298263886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45941.368298263886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45941.368298263886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45941.368298263886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45941.368298263886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45941.368298263886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45941.368298263886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45941.368298263886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45941.368298263886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45941.368298263886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45941.368298263886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45941.368298263886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45941.368298263886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45941.368298263886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45941.368298263886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45941.368298263886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45941.368298263886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45941.368298263886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45941.368298263886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45941.368298263886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45941.368298263886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45941.368298263886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45941.368298263886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45941.368298263886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45941.368298263886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45941.368298263886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45941.368298263886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45941.368298263886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45941.368298263886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45941.368298263886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45941.368298263886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45941.368298263886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45941.368298263886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45941.368298263886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45941.368298263886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45941.368298263886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45941.368298263886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45941.368298263886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45941.368298263886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45941.368298263886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45941.368298263886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45941.368298263886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45941.368298263886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45941.368298263886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45941.368298263886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45941.368298263886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45941.368298263886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45941.368298263886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45941.368298263886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45941.368298263886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45941.368298263886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45941.368298263886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45941.368298263886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45941.368298263886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45941.368298263886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45941.368298263886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45941.368298263886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45941.368298263886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45941.368298263886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45941.368298263886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45941.368298263886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45941.368298263886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45941.368298263886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45941.368298263886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45941.368298263886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45941.368298263886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45941.368298263886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45941.368298263886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45941.368298263886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45941.368298263886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45941.368298263886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45941.368298263886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45941.368298263886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45941.368298263886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45941.368298263886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45941.368298263886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45941.368298263886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45941.368298263886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45941.368298263886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45941.368298263886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45941.368298263886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45941.368298263886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45941.368298263886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45941.368298263886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45941.368298263886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45941.368298263886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45941.368298263886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45941.368298263886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45941.368298263886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45941.368298263886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45941.368298263886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45941.368298263886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45941.368298263886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45941.368298263886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45941.368298263886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45941.368298263886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45941.368298263886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45941.368298263886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45941.368298263886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45941.368298263886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45941.368298263886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45941.368298263886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45941.368298263886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45941.368298263886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45941.368298263886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45941.368298263886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45941.368298263886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45941.368298263886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45941.368298263886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45941.368298263886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45941.368298263886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45941.368298263886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45941.368298263886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45941.368298263886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45941.368298263886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45941.368298263886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45941.368298263886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45941.368298263886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45941.368298263886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45941.368298263886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45941.368298263886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45941.368298263886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45941.368298263886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45941.368298263886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45941.368298263886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45941.368298263886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45941.368298263886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45941.368298263886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45941.368298263886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45941.368298263886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45941.368298263886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45941.368298263886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45941.368298263886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45941.368298263886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45941.368298263886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45941.368298263886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45941.368298263886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45941.368298263886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45941.368298263886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45941.368298263886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45941.368298263886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45941.368298263886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45941.368298263886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45941.368298263886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45941.368298263886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45941.368298263886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45941.368298263886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45941.368298263886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45941.368298263886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45941.368298263886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45941.368298263886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45941.368298263886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45941.368298263886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45941.368298263886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45941.368298263886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45941.368298263886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45941.368298263886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45941.368298263886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45941.368298263886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45941.368298263886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45941.368298263886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45941.368298263886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45941.368298263886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45941.368298263886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45941.368298263886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45941.368298263886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45941.368298263886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45941.368298263886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45941.368298263886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45941.368298263886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45941.368298263886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45941.368298263886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45941.368298263886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45941.368298263886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45941.368298263886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45941.368298263886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45941.368298263886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45941.368298263886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45941.368298263886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45941.368298263886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45941.368298263886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45941.368298263886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45941.368298263886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45941.368298263886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45941.368298263886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45941.368298263886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45941.368298263886</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237.88758067128947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35912</v>
      </c>
      <c r="E3" s="104" t="s">
        <v>38964</v>
      </c>
      <c r="F3" s="131">
        <v>45941.000694444447</v>
      </c>
      <c r="G3" s="132">
        <f ca="1">IFERROR(NOW()-F3,"")</f>
        <v>0.36760381943895482</v>
      </c>
      <c r="H3" s="131">
        <v>45940.994768518518</v>
      </c>
      <c r="I3" s="127" t="str">
        <f>IFERROR(VLOOKUP(D3,DB!A:F,6,0),"")</f>
        <v>Generator-SG</v>
      </c>
      <c r="J3" s="127" t="str">
        <f>IFERROR(VLOOKUP(D3,DB!A:G,7,0),"")</f>
        <v>Dead</v>
      </c>
      <c r="K3" s="133" t="s">
        <v>39061</v>
      </c>
      <c r="L3" s="129" t="str">
        <f>IFERROR(VLOOKUP(D3,DB!A:I,9,0),"")</f>
        <v>Latis</v>
      </c>
    </row>
    <row r="4" spans="1:16" ht="15" customHeight="1">
      <c r="A4" s="127" t="s">
        <v>39062</v>
      </c>
      <c r="B4" s="127" t="str">
        <f>IFERROR(VLOOKUP(D4,DB!A:K,11,0),"")</f>
        <v>R4</v>
      </c>
      <c r="C4" s="128">
        <v>1</v>
      </c>
      <c r="D4" s="129" t="s">
        <v>27578</v>
      </c>
      <c r="E4" s="104" t="s">
        <v>38964</v>
      </c>
      <c r="F4" s="165">
        <v>45941.201597222222</v>
      </c>
      <c r="G4" s="132">
        <f ca="1">IFERROR(NOW()-F4,"")</f>
        <v>0.16670104166405508</v>
      </c>
      <c r="H4" s="131">
        <v>45941.195949074077</v>
      </c>
      <c r="I4" s="127" t="str">
        <f>IFERROR(VLOOKUP(D4,DB!A:F,6,0),"")</f>
        <v>SCECO</v>
      </c>
      <c r="J4" s="127" t="str">
        <f>IFERROR(VLOOKUP(D4,DB!A:G,7,0),"")</f>
        <v>Dead</v>
      </c>
      <c r="K4" s="133" t="s">
        <v>39063</v>
      </c>
      <c r="L4" s="129" t="str">
        <f>IFERROR(VLOOKUP(D4,DB!A:I,9,0),"")</f>
        <v>Latis</v>
      </c>
    </row>
    <row r="5" spans="1:16" ht="15" customHeight="1">
      <c r="A5" s="127" t="s">
        <v>39064</v>
      </c>
      <c r="B5" s="166" t="str">
        <f>IFERROR(VLOOKUP(D5,DB!A:K,11,0),"")</f>
        <v>R4</v>
      </c>
      <c r="C5" s="128">
        <v>1</v>
      </c>
      <c r="D5" s="129" t="s">
        <v>36357</v>
      </c>
      <c r="E5" s="130" t="s">
        <v>38964</v>
      </c>
      <c r="F5" s="165">
        <v>45941.334965277776</v>
      </c>
      <c r="G5" s="132">
        <f ca="1">IFERROR(NOW()-F5,"")</f>
        <v>3.3332986109599005E-2</v>
      </c>
      <c r="H5" s="131">
        <v>45941.329108796293</v>
      </c>
      <c r="I5" s="166" t="str">
        <f>IFERROR(VLOOKUP(D5,DB!A:F,6,0),"")</f>
        <v>SCECO</v>
      </c>
      <c r="J5" s="166" t="str">
        <f>IFERROR(VLOOKUP(D5,DB!A:G,7,0),"")</f>
        <v>NA</v>
      </c>
      <c r="K5" s="133" t="s">
        <v>39065</v>
      </c>
      <c r="L5" s="167" t="str">
        <f>IFERROR(VLOOKUP(D5,DB!A:I,9,0),"")</f>
        <v>Latis</v>
      </c>
    </row>
    <row r="6" spans="1:16" ht="15" customHeight="1">
      <c r="A6" s="127"/>
      <c r="B6" s="127" t="str">
        <f>IFERROR(VLOOKUP(D6,DB!A:K,11,0),"")</f>
        <v/>
      </c>
      <c r="C6" s="128"/>
      <c r="D6" s="99"/>
      <c r="E6" s="104"/>
      <c r="F6" s="131"/>
      <c r="G6" s="132">
        <f ca="1">IFERROR(NOW()-F6,"")</f>
        <v>45941.368298263886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45941.368298263886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45941.368298263886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45941.368298263886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45941.368298263886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45941.368298263886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45941.368298263886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45941.368298263886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45941.368298263886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45941.368298263886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45941.368298263886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45941.368298263886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45941.368298263886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45941.368298263886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45941.368298263886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45941.368298263886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45941.368298263886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45941.368298263886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45941.368298263886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45941.368298263886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45941.368298263886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45941.368298263886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45941.368298263886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45941.368298263886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45941.368298263886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45941.368298263886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45941.368298263886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45941.368298263886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45941.368298263886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45941.368298263886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45941.368298263886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45941.368298263886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45941.368298263886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45941.368298263886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45941.368298263886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45941.368298263886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45941.368298263886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45941.368298263886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45941.368298263886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45941.368298263886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45941.368298263886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45941.368298263886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45941.368298263886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45941.368298263886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45941.368298263886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45941.368298263886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45941.368298263886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45941.368298263886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45941.368298263886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45941.368298263886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45941.368298263886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45941.368298263886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45941.368298263886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45941.368298263886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45941.368298263886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45941.368298263886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45941.368298263886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45941.368298263886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45941.368298263886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45941.368298263886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45941.368298263886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45941.368298263886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45941.368298263886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45941.368298263886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45941.368298263886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45941.368298263886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45941.368298263886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45941.368298263886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45941.368298263886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45941.368298263886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45941.368298263886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45941.368298263886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45941.368298263886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45941.368298263886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45941.368298263886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45941.368298263886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45941.368298263886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45941.368298263886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45941.368298263886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45941.368298263886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45941.368298263886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45941.368298263886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45941.368298263886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45941.368298263886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45941.368298263886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45941.368298263886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45941.368298263886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45941.368298263886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45941.368298263886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45941.368298263886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45941.368298263886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45941.368298263886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45941.368298263886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45941.368298263886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45941.368298263886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45941.368298263886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45941.368298263886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45941.368298263886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45941.368298263886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45941.368298263886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45941.368298263886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45941.368298263886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45941.368298263886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45941.368298263886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45941.368298263886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45941.368298263886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45941.368298263886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45941.368298263886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45941.368298263886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45941.368298263886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45941.368298263886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45941.368298263886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45941.368298263886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45941.368298263886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45941.368298263886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45941.368298263886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45941.368298263886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45941.368298263886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45941.368298263886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45941.368298263886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45941.368298263886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45941.368298263886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45941.368298263886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45941.368298263886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45941.368298263886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45941.368298263886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45941.368298263886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45941.368298263886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45941.368298263886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45941.368298263886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45941.368298263886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45941.368298263886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45941.368298263886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45941.368298263886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45941.368298263886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45941.368298263886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45941.368298263886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45941.368298263886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45941.368298263886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45941.368298263886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45941.368298263886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45941.368298263886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45941.368298263886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45941.368298263886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45941.368298263886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45941.368298263886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45941.368298263886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45941.368298263886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45941.368298263886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45941.368298263886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45941.368298263886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45941.368298263886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45941.368298263886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45941.368298263886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45941.368298263886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45941.368298263886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45941.368298263886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45941.368298263886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45941.368298263886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45941.368298263886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45941.368298263886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45941.368298263886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45941.368298263886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45941.368298263886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45941.368298263886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45941.368298263886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45941.368298263886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45941.368298263886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45941.368298263886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45941.368298263886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45941.368298263886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45941.368298263886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45941.368298263886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45941.368298263886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45941.368298263886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45941.368298263886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45941.368298263886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45941.368298263886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45941.368298263886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45941.368298263886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45941.368298263886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45941.368298263886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45941.368298263886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45941.368298263886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45941.368298263886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45941.368298263886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45941.368298263886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45941.368298263886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45941.368298263886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45941.368298263886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45941.368298263886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45941.368298263886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45941.368298263886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45941.368298263886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45941.368298263886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45941.368298263886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45941.368298263886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45941.368298263886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45941.368298263886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45941.368298263886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45941.368298263886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45941.368298263886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45941.368298263886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45941.368298263886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45941.368298263886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45941.368298263886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45941.368298263886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45941.368298263886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45941.368298263886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45941.368298263886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45941.368298263886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45941.368298263886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45941.368298263886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45941.368298263886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45941.368298263886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45941.368298263886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45941.368298263886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45941.368298263886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45941.368298263886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45941.368298263886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45941.368298263886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45941.368298263886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45941.368298263886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45941.368298263886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45941.368298263886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45941.368298263886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45941.368298263886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45941.368298263886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45941.368298263886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45941.368298263886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45941.368298263886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45941.368298263886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45941.368298263886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45941.368298263886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45941.368298263886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45941.368298263886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45941.368298263886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45941.368298263886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45941.368298263886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45941.368298263886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45941.368298263886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45941.368298263886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45941.368298263886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45941.368298263886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45941.368298263886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45941.368298263886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45941.368298263886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45941.368298263886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45941.368298263886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45941.368298263886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45941.368298263886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45941.368298263886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45941.368298263886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45941.368298263886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45941.368298263886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45941.368298263886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45941.368298263886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45941.368298263886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45941.368298263886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45941.368298263886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45941.368298263886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45941.368298263886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45941.368298263886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45941.368298263886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45941.368298263886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45941.368298263886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45941.368298263886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45941.368298263886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45941.368298263886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45941.368298263886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45941.368298263886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45941.368298263886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45941.368298263886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45941.368298263886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45941.368298263886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45941.368298263886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45941.368298263886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45941.368298263886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45941.368298263886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45941.368298263886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45941.368298263886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45941.368298263886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45941.368298263886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45941.368298263886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45941.368298263886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45941.368298263886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45941.368298263886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45941.368298263886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45941.368298263886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45941.368298263886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45941.368298263886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45941.368298263886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45941.368298263886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45941.368298263886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45941.368298263886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45941.368298263886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45941.368298263886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45941.368298263886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45941.368298263886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45941.368298263886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45941.368298263886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45941.368298263886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45941.368298263886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45941.368298263886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45941.368298263886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45941.368298263886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45941.368298263886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45941.368298263886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45941.368298263886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45941.368298263886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45941.368298263886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45941.368298263886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45941.368298263886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45941.368298263886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45941.368298263886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45941.368298263886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45941.368298263886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45941.368298263886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45941.368298263886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45941.368298263886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45941.368298263886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45941.368298263886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45941.368298263886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45941.368298263886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45941.368298263886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45941.368298263886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45941.368298263886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45941.368298263886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45941.368298263886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45941.368298263886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45941.368298263886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45941.368298263886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45941.368298263886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45941.368298263886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45941.368298263886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45941.368298263886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45941.368298263886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45941.368298263886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45941.368298263886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45941.368298263886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45941.368298263886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45941.368298263886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45941.368298263886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45941.368298263886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45941.368298263886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45941.368298263886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45941.368298263886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45941.368298263886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45941.368298263886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45941.368298263886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45941.368298263886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45941.368298263886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45941.368298263886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45941.368298263886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45941.368298263886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45941.368298263886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45941.368298263886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45941.368298263886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45941.368298263886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45941.368298263886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45941.368298263886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45941.368298263886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45941.368298263886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45941.368298263886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45941.368298263886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45941.368298263886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45941.368298263886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45941.368298263886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45941.368298263886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45941.368298263886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45941.368298263886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45941.368298263886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45941.368298263886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45941.368298263886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45941.368298263886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45941.368298263886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45941.368298263886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45941.368298263886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45941.368298263886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45941.368298263886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45941.368298263886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45941.368298263886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45941.368298263886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45941.368298263886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45941.368298263886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45941.368298263886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45941.368298263886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45941.368298263886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45941.368298263886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45941.368298263886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45941.368298263886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45941.368298263886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45941.368298263886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45941.368298263886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45941.368298263886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45941.368298263886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45941.368298263886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45941.368298263886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45941.368298263886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45941.368298263886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45941.368298263886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45941.368298263886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45941.368298263886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45941.368298263886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45941.368298263886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45941.368298263886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45941.368298263886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45941.368298263886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45941.368298263886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45941.368298263886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45941.368298263886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45941.368298263886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45941.368298263886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45941.368298263886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45941.368298263886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45941.368298263886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45941.368298263886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45941.368298263886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45941.368298263886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45941.368298263886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45941.368298263886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45941.368298263886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45941.368298263886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45941.368298263886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45941.368298263886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45941.368298263886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45941.368298263886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45941.368298263886</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45941.368298263886</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0">
        <f ca="1">IFERROR(NOW()-F2,"")</f>
        <v>49.536238078697352</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0">
        <f t="shared" ref="G3" ca="1" si="0">IFERROR(NOW()-F3,"")</f>
        <v>15.179420949069026</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38496</v>
      </c>
      <c r="E4" s="37" t="s">
        <v>38964</v>
      </c>
      <c r="F4" s="38">
        <v>45941.347326388888</v>
      </c>
      <c r="G4" s="39">
        <f t="shared" ref="G4:G6" ca="1" si="1">IFERROR(NOW()-F4,"")</f>
        <v>2.0971874997485429E-2</v>
      </c>
      <c r="H4" s="38">
        <v>45941.34107638889</v>
      </c>
      <c r="I4" s="37" t="str">
        <f>IFERROR(VLOOKUP(D4,DB!A:F,6,0),"")</f>
        <v>SCECO</v>
      </c>
      <c r="J4" s="37" t="str">
        <f>IFERROR(VLOOKUP(D4,DB!A:G,7,0),"")</f>
        <v>Haj Removal</v>
      </c>
      <c r="K4" s="37" t="s">
        <v>39071</v>
      </c>
      <c r="L4" s="37" t="str">
        <f>IFERROR(VLOOKUP(D4,DB!A:I,9,0),"")</f>
        <v>Latis</v>
      </c>
    </row>
    <row r="5" spans="1:13" ht="15">
      <c r="A5" s="37"/>
      <c r="B5" s="37" t="str">
        <f>IFERROR(VLOOKUP(D5,DB!A:K,11,0),"")</f>
        <v/>
      </c>
      <c r="C5" s="37"/>
      <c r="D5" s="37"/>
      <c r="E5" s="37"/>
      <c r="F5" s="38"/>
      <c r="G5" s="39">
        <f t="shared" ca="1" si="1"/>
        <v>45941.368298263886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45941.368298263886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45941.368298263886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45941.368298263886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45941.368298263886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45941.368298263886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45941.368298263886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45941.368298263886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45941.368298263886</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45941.368298263886</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45941.368298263886</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45941.368298263886</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45941.368298263886</v>
      </c>
      <c r="H17" s="38"/>
      <c r="I17" s="37" t="str">
        <f>IFERROR(VLOOKUP(D17,DB!A:F,6,0),"")</f>
        <v/>
      </c>
      <c r="J17" s="37" t="str">
        <f>IFERROR(VLOOKUP(D17,DB!A:G,7,0),"")</f>
        <v/>
      </c>
      <c r="K17" s="37"/>
      <c r="L17" s="37" t="str">
        <f>IFERROR(VLOOKUP(D17,DB!A:I,9,0),"")</f>
        <v/>
      </c>
    </row>
    <row r="18" spans="1:12" ht="15">
      <c r="A18" s="84"/>
      <c r="B18" s="84" t="str">
        <f>IFERROR(VLOOKUP(D18,DB!A:K,11,0),"")</f>
        <v/>
      </c>
      <c r="C18" s="84"/>
      <c r="D18" s="168"/>
      <c r="E18" s="84"/>
      <c r="F18" s="123"/>
      <c r="G18" s="124">
        <f t="shared" ca="1" si="2"/>
        <v>45941.368298263886</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45941.368298263886</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45941.368298263886</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45941.368298263886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45941.368298263886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45941.368298263886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45941.368298263886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45941.368298263886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45941.368298263886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45941.368298263886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45941.368298263886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45941.368298263886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45941.368298263886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45941.368298263886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45941.368298263886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45941.368298263886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45941.368298263886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45941.368298263886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45941.368298263886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45941.368298263886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45941.368298263886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45941.368298263886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45941.368298263886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45941.368298263886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45941.368298263886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45941.368298263886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45941.368298263886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45941.368298263886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45941.368298263886</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45941.368298263886</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45941.368298263886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45941.368298263886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45941.368298263886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45941.368298263886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45941.368298263886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45941.368298263886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45941.368298263886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45941.368298263886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45941.368298263886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45941.368298263886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45941.368298263886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45941.368298263886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45941.368298263886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45941.368298263886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45941.368298263886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45941.368298263886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45941.368298263886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45941.368298263886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45941.368298263886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45941.368298263886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45941.368298263886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45941.368298263886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45941.368298263886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45941.368298263886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45941.368298263886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45941.368298263886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45941.368298263886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45941.368298263886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45941.368298263886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45941.368298263886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45941.368298263886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45941.368298263886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45941.368298263886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45941.368298263886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45941.368298263886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45941.368298263886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45941.368298263886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45941.368298263886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45941.368298263886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45941.368298263886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45941.368298263886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45941.368298263886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45941.368298263886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45941.368298263886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45941.368298263886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45941.368298263886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45941.368298263886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45941.368298263886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45941.368298263886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45941.368298263886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45941.368298263886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45941.368298263886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45941.368298263886</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45941.368298263886</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tabSelected="1" workbookViewId="0">
      <selection activeCell="B7" sqref="B7:C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14.595451041663182</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1.8392357638877002</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7.4873260416643461</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45941.023958333331</v>
      </c>
      <c r="G5" s="151">
        <f ca="1">IFERROR(NOW()-F5,"-")</f>
        <v>0.34433993055426981</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39080</v>
      </c>
      <c r="B6" s="148" t="str">
        <f>IFERROR(VLOOKUP(D6,DB!A:K,11,0),"")</f>
        <v>R6</v>
      </c>
      <c r="C6" s="148">
        <v>4</v>
      </c>
      <c r="D6" s="148" t="s">
        <v>38903</v>
      </c>
      <c r="E6" s="148" t="s">
        <v>38964</v>
      </c>
      <c r="F6" s="150">
        <v>45941.32471064815</v>
      </c>
      <c r="G6" s="151">
        <f ca="1">IFERROR(NOW()-F6,"-")</f>
        <v>4.3587615735305008E-2</v>
      </c>
      <c r="H6" s="152">
        <v>45941.314340277779</v>
      </c>
      <c r="I6" s="148" t="str">
        <f>IFERROR(VLOOKUP(D6,DB!A:F,6,0),"")</f>
        <v>SCECO</v>
      </c>
      <c r="J6" s="148" t="str">
        <f>IFERROR(VLOOKUP(D6,DB!A:G,7,0),"")</f>
        <v>Dead</v>
      </c>
      <c r="K6" s="148" t="s">
        <v>39081</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39082</v>
      </c>
      <c r="B7" s="148" t="str">
        <f>IFERROR(VLOOKUP(D7,DB!A:K,11,0),"")</f>
        <v>R6</v>
      </c>
      <c r="C7" s="148">
        <v>1</v>
      </c>
      <c r="D7" s="156" t="s">
        <v>34803</v>
      </c>
      <c r="E7" s="148" t="s">
        <v>38964</v>
      </c>
      <c r="F7" s="113"/>
      <c r="G7" s="151">
        <f ca="1">IFERROR(NOW()-F7,"-")</f>
        <v>45941.368298263886</v>
      </c>
      <c r="H7" s="113">
        <v>45941.331631944442</v>
      </c>
      <c r="I7" s="156" t="str">
        <f>IFERROR(VLOOKUP(D7,DB!A:F,6,0),"")</f>
        <v>Generator-SG</v>
      </c>
      <c r="J7" s="156" t="str">
        <f>IFERROR(VLOOKUP(D7,DB!A:G,7,0),"")</f>
        <v>Vandalized</v>
      </c>
      <c r="K7" s="158" t="s">
        <v>39083</v>
      </c>
      <c r="L7" s="157" t="str">
        <f>IFERROR(VLOOKUP(D7,DB!A:I,9,0),"")</f>
        <v>Latis</v>
      </c>
    </row>
    <row r="8" spans="1:16383" ht="31.5" customHeight="1">
      <c r="A8" s="110" t="s">
        <v>39084</v>
      </c>
      <c r="B8" s="148" t="str">
        <f>IFERROR(VLOOKUP(D8,DB!A:K,11,0),"")</f>
        <v>R6</v>
      </c>
      <c r="C8" s="148">
        <v>1</v>
      </c>
      <c r="D8" s="156" t="s">
        <v>33009</v>
      </c>
      <c r="E8" s="157" t="s">
        <v>38964</v>
      </c>
      <c r="F8" s="113">
        <v>45941.339699074073</v>
      </c>
      <c r="G8" s="151">
        <f ca="1">IFERROR(NOW()-F8,"-")</f>
        <v>2.8599189812666737E-2</v>
      </c>
      <c r="H8" s="113">
        <v>45941.333935185183</v>
      </c>
      <c r="I8" s="156" t="str">
        <f>IFERROR(VLOOKUP(D8,DB!A:F,6,0),"")</f>
        <v>SCECO</v>
      </c>
      <c r="J8" s="156" t="str">
        <f>IFERROR(VLOOKUP(D8,DB!A:G,7,0),"")</f>
        <v>Dead+No BB Design</v>
      </c>
      <c r="K8" s="158" t="s">
        <v>39085</v>
      </c>
      <c r="L8" s="157" t="str">
        <f>IFERROR(VLOOKUP(D8,DB!A:I,9,0),"")</f>
        <v>Latis</v>
      </c>
    </row>
    <row r="9" spans="1:16383" ht="31.5" customHeight="1">
      <c r="A9" s="110" t="s">
        <v>39086</v>
      </c>
      <c r="B9" s="148" t="str">
        <f>IFERROR(VLOOKUP(D9,DB!A:K,11,0),"")</f>
        <v>R6</v>
      </c>
      <c r="C9" s="148">
        <v>1</v>
      </c>
      <c r="D9" s="109" t="s">
        <v>33691</v>
      </c>
      <c r="E9" s="157" t="s">
        <v>38964</v>
      </c>
      <c r="F9" s="113"/>
      <c r="G9" s="81">
        <f ca="1">IFERROR(NOW()-F9,"-")</f>
        <v>45941.368298263886</v>
      </c>
      <c r="H9" s="113">
        <v>45941.334421296298</v>
      </c>
      <c r="I9" s="109" t="str">
        <f>IFERROR(VLOOKUP(D9,DB!A:F,6,0),"")</f>
        <v>SCECO</v>
      </c>
      <c r="J9" s="108" t="str">
        <f>IFERROR(VLOOKUP(D9,DB!A:G,7,0),"")</f>
        <v>Vandalized</v>
      </c>
      <c r="K9" s="114" t="s">
        <v>39087</v>
      </c>
      <c r="L9" s="115" t="str">
        <f>IFERROR(VLOOKUP(D9,DB!A:I,9,0),"")</f>
        <v>Latis</v>
      </c>
    </row>
    <row r="10" spans="1:16383" ht="31.5" customHeight="1">
      <c r="A10" s="110"/>
      <c r="B10" s="109" t="str">
        <f>IFERROR(VLOOKUP(D10,DB!A:K,11,0),"")</f>
        <v/>
      </c>
      <c r="C10" s="111"/>
      <c r="D10" s="109"/>
      <c r="E10" s="112"/>
      <c r="F10" s="113"/>
      <c r="G10" s="81">
        <f ca="1">IFERROR(NOW()-F10,"-")</f>
        <v>45941.368298263886</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45941.368298263886</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63"/>
      <c r="E12" s="112"/>
      <c r="F12" s="113"/>
      <c r="G12" s="81">
        <f ca="1">IFERROR(NOW()-F12,"-")</f>
        <v>45941.368298263886</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63"/>
      <c r="E13" s="112"/>
      <c r="F13" s="113"/>
      <c r="G13" s="81">
        <f ca="1">IFERROR(NOW()-F13,"-")</f>
        <v>45941.368298263886</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45941.368298263886</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45941.368298263886</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45941.368298263886</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45941.368298263886</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45941.368298263886</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45941.368298263886</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45941.368298263886</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45941.368298263886</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45941.368298263886</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45941.368298263886</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45941.368298263886</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45941.368298263886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45941.368298263886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45941.368298263886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45941.368298263886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45941.368298263886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45941.368298263886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45941.368298263886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45941.368298263886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45941.368298263886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45941.368298263886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45941.368298263886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45941.368298263886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45941.368298263886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45941.368298263886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45941.368298263886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45941.368298263886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45941.368298263886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45941.368298263886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45941.368298263886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45941.368298263886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45941.368298263886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45941.368298263886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45941.368298263886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45941.368298263886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45941.368298263886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45941.368298263886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45941.368298263886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45941.368298263886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45941.368298263886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45941.368298263886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45941.368298263886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45941.368298263886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45941.368298263886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45941.368298263886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45941.368298263886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45941.368298263886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45941.368298263886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45941.368298263886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45941.368298263886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45941.368298263886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45941.368298263886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45941.368298263886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45941.368298263886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45941.368298263886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45941.368298263886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45941.368298263886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45941.368298263886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45941.368298263886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45941.368298263886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45941.368298263886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45941.368298263886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45941.368298263886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45941.368298263886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45941.368298263886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45941.368298263886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45941.368298263886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45941.368298263886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45941.368298263886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45941.368298263886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45941.368298263886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45941.368298263886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45941.368298263886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45941.368298263886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45941.368298263886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45941.368298263886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45941.368298263886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45941.368298263886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45941.368298263886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45941.368298263886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45941.368298263886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45941.368298263886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45941.368298263886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45941.368298263886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45941.368298263886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45941.368298263886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45941.368298263886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45941.368298263886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45941.368298263886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45941.368298263886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45941.368298263886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45941.368298263886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45941.368298263886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45941.368298263886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45941.368298263886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45941.368298263886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45941.368298263886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45941.368298263886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45941.368298263886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45941.368298263886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45941.368298263886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45941.368298263886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45941.368298263886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45941.368298263886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45941.368298263886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45941.368298263886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45941.368298263886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45941.368298263886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45941.368298263886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45941.368298263886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45941.368298263886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45941.368298263886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45941.368298263886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45941.368298263886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45941.368298263886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45941.368298263886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45941.368298263886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45941.368298263886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45941.368298263886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45941.368298263886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45941.368298263886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45941.368298263886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45941.368298263886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45941.368298263886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45941.368298263886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45941.368298263886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45941.368298263886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45941.368298263886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45941.368298263886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45941.368298263886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45941.368298263886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45941.368298263886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45941.368298263886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45941.368298263886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45941.368298263886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45941.368298263886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45941.368298263886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45941.368298263886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45941.368298263886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45941.368298263886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45941.368298263886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45941.368298263886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45941.368298263886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45941.368298263886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45941.368298263886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45941.368298263886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45941.368298263886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45941.368298263886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45941.368298263886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45941.368298263886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45941.368298263886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45941.368298263886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45941.368298263886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45941.368298263886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45941.368298263886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45941.368298263886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45941.368298263886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45941.368298263886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45941.368298263886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45941.368298263886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45941.368298263886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45941.368298263886</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2025-10-11T05:51:46Z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