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275" documentId="13_ncr:1_{F6CB121F-512D-4AA6-A0C1-0FB36C537598}" xr6:coauthVersionLast="47" xr6:coauthVersionMax="47" xr10:uidLastSave="{CE019E7A-3643-47C3-8FAB-6AEC04B63EDE}"/>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5" l="1"/>
  <c r="G4" i="5"/>
  <c r="I4" i="5"/>
  <c r="J4" i="5"/>
  <c r="L4" i="5"/>
  <c r="B9" i="2"/>
  <c r="J6" i="6"/>
  <c r="J7" i="6"/>
  <c r="J8" i="6"/>
  <c r="J9" i="6"/>
  <c r="J10" i="6"/>
  <c r="J11" i="6"/>
  <c r="J12" i="6"/>
  <c r="J13" i="6"/>
  <c r="J14" i="6"/>
  <c r="J15" i="6"/>
  <c r="J16" i="6"/>
  <c r="J17" i="6"/>
  <c r="J18" i="6"/>
  <c r="J19" i="6"/>
  <c r="J20" i="6"/>
  <c r="J21" i="6"/>
  <c r="J22" i="6"/>
  <c r="J23" i="6"/>
  <c r="J24" i="6"/>
  <c r="J25" i="6"/>
  <c r="J26" i="6"/>
  <c r="J27" i="6"/>
  <c r="J28" i="6"/>
  <c r="J29" i="6"/>
  <c r="J30" i="6"/>
  <c r="J31" i="6"/>
  <c r="J3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4" i="6"/>
  <c r="G2" i="6"/>
  <c r="G5" i="6"/>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I2" i="6"/>
  <c r="I5" i="6"/>
  <c r="L2" i="6"/>
  <c r="L5" i="6"/>
  <c r="L4" i="6"/>
  <c r="J5" i="6"/>
  <c r="J2" i="6"/>
  <c r="J4" i="6"/>
  <c r="I4" i="6"/>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24" i="5"/>
  <c r="J24" i="5"/>
  <c r="I24" i="5"/>
  <c r="G24" i="5"/>
  <c r="B24" i="5"/>
  <c r="L5" i="5"/>
  <c r="L6" i="5"/>
  <c r="L7" i="5"/>
  <c r="L8" i="5"/>
  <c r="L9" i="5"/>
  <c r="L10" i="5"/>
  <c r="L11" i="5"/>
  <c r="L12" i="5"/>
  <c r="L13" i="5"/>
  <c r="L14" i="5"/>
  <c r="L15" i="5"/>
  <c r="L16" i="5"/>
  <c r="L17" i="5"/>
  <c r="L18" i="5"/>
  <c r="L19" i="5"/>
  <c r="L20" i="5"/>
  <c r="L21" i="5"/>
  <c r="L22" i="5"/>
  <c r="L23" i="5"/>
  <c r="J5" i="5"/>
  <c r="J6" i="5"/>
  <c r="J7" i="5"/>
  <c r="J8" i="5"/>
  <c r="J9" i="5"/>
  <c r="J10" i="5"/>
  <c r="J11" i="5"/>
  <c r="J12" i="5"/>
  <c r="J13" i="5"/>
  <c r="J14" i="5"/>
  <c r="J15" i="5"/>
  <c r="J16" i="5"/>
  <c r="J17" i="5"/>
  <c r="J18" i="5"/>
  <c r="J19" i="5"/>
  <c r="J20" i="5"/>
  <c r="J21" i="5"/>
  <c r="J22" i="5"/>
  <c r="J23" i="5"/>
  <c r="I5" i="5"/>
  <c r="I6" i="5"/>
  <c r="I7" i="5"/>
  <c r="I8" i="5"/>
  <c r="I9" i="5"/>
  <c r="I10" i="5"/>
  <c r="I11" i="5"/>
  <c r="I12" i="5"/>
  <c r="I13" i="5"/>
  <c r="I14" i="5"/>
  <c r="I15" i="5"/>
  <c r="I16" i="5"/>
  <c r="I17" i="5"/>
  <c r="I18" i="5"/>
  <c r="I19" i="5"/>
  <c r="I20" i="5"/>
  <c r="I21" i="5"/>
  <c r="I22" i="5"/>
  <c r="I23" i="5"/>
  <c r="G5" i="5"/>
  <c r="G6" i="5"/>
  <c r="G7" i="5"/>
  <c r="G8" i="5"/>
  <c r="G9" i="5"/>
  <c r="G10" i="5"/>
  <c r="G11" i="5"/>
  <c r="G12" i="5"/>
  <c r="G13" i="5"/>
  <c r="G14" i="5"/>
  <c r="G15" i="5"/>
  <c r="G16" i="5"/>
  <c r="G17" i="5"/>
  <c r="G18" i="5"/>
  <c r="G19" i="5"/>
  <c r="G20" i="5"/>
  <c r="G21" i="5"/>
  <c r="G22" i="5"/>
  <c r="G23" i="5"/>
  <c r="B5" i="5"/>
  <c r="B6" i="5"/>
  <c r="B7" i="5"/>
  <c r="B8" i="5"/>
  <c r="B9" i="5"/>
  <c r="B10" i="5"/>
  <c r="B11" i="5"/>
  <c r="B12" i="5"/>
  <c r="B13" i="5"/>
  <c r="B14" i="5"/>
  <c r="B15" i="5"/>
  <c r="B16" i="5"/>
  <c r="B17" i="5"/>
  <c r="B18" i="5"/>
  <c r="B19" i="5"/>
  <c r="B20" i="5"/>
  <c r="B21" i="5"/>
  <c r="B22" i="5"/>
  <c r="B23"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<sst xmlns="http://schemas.openxmlformats.org/spreadsheetml/2006/main" count="178609" uniqueCount="39081">
  <si>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</si>
  <si>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</si>
  <si>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</si>
  <si>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</si>
  <si>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</si>
  <si>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</si>
  <si>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</si>
  <si>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</si>
  <si>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</si>
  <si>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</si>
  <si>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</si>
  <si>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</si>
  <si>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</si>
  <si>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</si>
  <si>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</si>
  <si>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</si>
  <si>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</si>
  <si>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</si>
  <si>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</si>
  <si>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</si>
  <si>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</si>
  <si>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</si>
  <si>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</si>
  <si>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</si>
  <si>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</si>
  <si>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</si>
  <si>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</si>
  <si>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</si>
  <si>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</si>
  <si>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</si>
  <si>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</si>
  <si>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</si>
  <si>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</si>
  <si>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</si>
  <si>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</si>
  <si>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</si>
  <si>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</si>
  <si>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</si>
  <si>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</si>
  <si>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</si>
  <si>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</si>
  <si>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</si>
  <si>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</si>
  <si>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</si>
  <si>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</si>
  <si>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</si>
  <si>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</si>
  <si>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</si>
  <si>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</si>
  <si>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</si>
  <si>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</si>
  <si>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</si>
  <si>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</si>
  <si>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</si>
  <si>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</si>
  <si>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</si>
  <si>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</si>
  <si>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</si>
  <si>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</si>
  <si>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</si>
  <si>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</si>
  <si>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</si>
  <si>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</si>
  <si>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</si>
  <si>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</si>
  <si>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</si>
  <si>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</si>
  <si>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</si>
  <si>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</si>
  <si>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</si>
  <si>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</si>
  <si>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</si>
  <si>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</si>
  <si>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</si>
  <si>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</si>
  <si>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</si>
  <si>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</si>
  <si>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</si>
  <si>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</si>
  <si>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</si>
  <si>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</si>
  <si>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</si>
  <si>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</si>
  <si>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</si>
  <si>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</si>
  <si>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</si>
  <si>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</si>
  <si>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</si>
  <si>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</si>
  <si>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</si>
  <si>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</si>
  <si>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</si>
  <si>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</si>
  <si>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</si>
  <si>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</si>
  <si>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</si>
  <si>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</si>
  <si>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</si>
  <si>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</si>
  <si>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</si>
  <si>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</si>
  <si>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</si>
  <si>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</si>
  <si>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</si>
  <si>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</si>
  <si>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</si>
  <si>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</si>
  <si>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</si>
  <si>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</si>
  <si>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</si>
  <si>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</si>
  <si>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</si>
  <si>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</si>
  <si>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</si>
  <si>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</si>
  <si>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</si>
  <si>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</si>
  <si>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</si>
  <si>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</si>
  <si>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</si>
  <si>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</si>
  <si>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</si>
  <si>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</si>
  <si>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</si>
  <si>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</si>
  <si>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</si>
  <si>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</si>
  <si>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</si>
  <si>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</si>
  <si>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</si>
  <si>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</si>
  <si>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</si>
  <si>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</si>
  <si>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</si>
  <si>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</si>
  <si>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</si>
  <si>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</si>
  <si>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</si>
  <si>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</si>
  <si>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</si>
  <si>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</si>
  <si>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</si>
  <si>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</si>
  <si>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</si>
  <si>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</si>
  <si>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</si>
  <si>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</si>
  <si>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</si>
  <si>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</si>
  <si>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</si>
  <si>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</si>
  <si>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</si>
  <si>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</si>
  <si>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</si>
  <si>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</si>
  <si>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</si>
  <si>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</si>
  <si>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</si>
  <si>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</si>
  <si>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</si>
  <si>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</si>
  <si>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</si>
  <si>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</si>
  <si>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</si>
  <si>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</si>
  <si>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</si>
  <si>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</si>
  <si>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</si>
  <si>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</si>
  <si>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</si>
  <si>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</si>
  <si>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</si>
  <si>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</si>
  <si>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</si>
  <si>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</si>
  <si>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</si>
  <si>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</si>
  <si>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</si>
  <si>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</si>
  <si>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</si>
  <si>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</si>
  <si>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</si>
  <si>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</si>
  <si>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</si>
  <si>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</si>
  <si>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</si>
  <si>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</si>
  <si>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</si>
  <si>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</si>
  <si>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</si>
  <si>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</si>
  <si>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</si>
  <si>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</si>
  <si>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</si>
  <si>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</si>
  <si>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</si>
  <si>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</si>
  <si>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</si>
  <si>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</si>
  <si>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</si>
  <si>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</si>
  <si>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</si>
  <si>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</si>
  <si>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</si>
  <si>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</si>
  <si>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</si>
  <si>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</si>
  <si>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</si>
  <si>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</si>
  <si>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</si>
  <si>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</si>
  <si>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</si>
  <si>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</si>
  <si>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</si>
  <si>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</si>
  <si>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</si>
  <si>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</si>
  <si>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</si>
  <si>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</si>
  <si>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</si>
  <si>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</si>
  <si>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</si>
  <si>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</si>
  <si>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</si>
  <si>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</si>
  <si>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</si>
  <si>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</si>
  <si>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</si>
  <si>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</si>
  <si>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</si>
  <si>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</si>
  <si>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</si>
  <si>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</si>
  <si>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</si>
  <si>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</si>
  <si>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</si>
  <si>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</si>
  <si>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</si>
  <si>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</si>
  <si>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</si>
  <si>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</si>
  <si>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</si>
  <si>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</si>
  <si>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</si>
  <si>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</si>
  <si>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</si>
  <si>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</si>
  <si>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</si>
  <si>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</si>
  <si>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</si>
  <si>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</si>
  <si>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</si>
  <si>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</si>
  <si>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</si>
  <si>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</si>
  <si>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</si>
  <si>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</si>
  <si>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</si>
  <si>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</si>
  <si>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</si>
  <si>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</si>
  <si>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</si>
  <si>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</si>
  <si>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</si>
  <si>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</si>
  <si>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</si>
  <si>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</si>
  <si>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</si>
  <si>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</si>
  <si>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</si>
  <si>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</si>
  <si>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</si>
  <si>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</si>
  <si>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</si>
  <si>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</si>
  <si>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</si>
  <si>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</si>
  <si>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</si>
  <si>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</si>
  <si>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</si>
  <si>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</si>
  <si>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</si>
  <si>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</si>
  <si>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</si>
  <si>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</si>
  <si>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</si>
  <si>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</si>
  <si>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</si>
  <si>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</si>
  <si>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</si>
  <si>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</si>
  <si>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</si>
  <si>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</si>
  <si>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</si>
  <si>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</si>
  <si>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</si>
  <si>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</si>
  <si>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</si>
  <si>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</si>
  <si>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</si>
  <si>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</si>
  <si>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</si>
  <si>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</si>
  <si>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</si>
  <si>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</si>
  <si>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</si>
  <si>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</si>
  <si>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</si>
  <si>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</si>
  <si>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</si>
  <si>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</si>
  <si>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</si>
  <si>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</si>
  <si>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</si>
  <si>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</si>
  <si>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</si>
  <si>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</si>
  <si>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</si>
  <si>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</si>
  <si>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</si>
  <si>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</si>
  <si>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</si>
  <si>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</si>
  <si>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</si>
  <si>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</si>
  <si>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</si>
  <si>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</si>
  <si>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</si>
  <si>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</si>
  <si>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</si>
  <si>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</si>
  <si>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</si>
  <si>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</si>
  <si>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</si>
  <si>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</si>
  <si>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</si>
  <si>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</si>
  <si>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</si>
  <si>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</si>
  <si>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</si>
  <si>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</si>
  <si>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</si>
  <si>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</si>
  <si>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</si>
  <si>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</si>
  <si>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</si>
  <si>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</si>
  <si>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</si>
  <si>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</si>
  <si>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</si>
  <si>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</si>
  <si>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</si>
  <si>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</si>
  <si>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</si>
  <si>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</si>
  <si>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</si>
  <si>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</si>
  <si>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</si>
  <si>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</si>
  <si>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</si>
  <si>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</si>
  <si>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</si>
  <si>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</si>
  <si>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</si>
  <si>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</si>
  <si>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</si>
  <si>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</si>
  <si>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</si>
  <si>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</si>
  <si>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</si>
  <si>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</si>
  <si>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</si>
  <si>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</si>
  <si>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</si>
  <si>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</si>
  <si>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</si>
  <si>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</si>
  <si>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</si>
  <si>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</si>
  <si>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</si>
  <si>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</si>
  <si>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</si>
  <si>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</si>
  <si>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</si>
  <si>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</si>
  <si>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</si>
  <si>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</si>
  <si>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</si>
  <si>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</si>
  <si>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</si>
  <si>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</si>
  <si>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</si>
  <si>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</si>
  <si>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</si>
  <si>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</si>
  <si>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</si>
  <si>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</si>
  <si>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</si>
  <si>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</si>
  <si>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</si>
  <si>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</si>
  <si>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</si>
  <si>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</si>
  <si>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</si>
  <si>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</si>
  <si>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</si>
  <si>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</si>
  <si>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</si>
  <si>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</si>
  <si>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</si>
  <si>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</si>
  <si>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</si>
  <si>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</si>
  <si>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</si>
  <si>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</si>
  <si>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</si>
  <si>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</si>
  <si>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</si>
  <si>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</si>
  <si>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</si>
  <si>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</si>
  <si>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</si>
  <si>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</si>
  <si>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</si>
  <si>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</si>
  <si>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</si>
  <si>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</si>
  <si>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</si>
  <si>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</si>
  <si>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</si>
  <si>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</si>
  <si>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</si>
  <si>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</si>
  <si>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</si>
  <si>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</si>
  <si>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</si>
  <si>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</si>
  <si>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</si>
  <si>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</si>
  <si>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</si>
  <si>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</si>
  <si>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</si>
  <si>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</si>
  <si>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</si>
  <si>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</si>
  <si>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</si>
  <si>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</si>
  <si>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</si>
  <si>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</si>
  <si>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</si>
  <si>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</si>
  <si>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</si>
  <si>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</si>
  <si>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</si>
  <si>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</si>
  <si>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</si>
  <si>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</si>
  <si>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</si>
  <si>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</si>
  <si>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</si>
  <si>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</si>
  <si>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</si>
  <si>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</si>
  <si>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</si>
  <si>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</si>
  <si>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</si>
  <si>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</si>
  <si>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</si>
  <si>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</si>
  <si>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</si>
  <si>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</si>
  <si>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</si>
  <si>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</si>
  <si>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</si>
  <si>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</si>
  <si>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</si>
  <si>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</si>
  <si>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</si>
  <si>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</si>
  <si>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</si>
  <si>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</si>
  <si>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</si>
  <si>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</si>
  <si>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</si>
  <si>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</si>
  <si>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</si>
  <si>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</si>
  <si>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</si>
  <si>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</si>
  <si>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</si>
  <si>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</si>
  <si>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</si>
  <si>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</si>
  <si>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</si>
  <si>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</si>
  <si>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</si>
  <si>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</si>
  <si>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</si>
  <si>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</si>
  <si>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</si>
  <si>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</si>
  <si>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</si>
  <si>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</si>
  <si>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</si>
  <si>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</si>
  <si>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</si>
  <si>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</si>
  <si>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</si>
  <si>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</si>
  <si>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</si>
  <si>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</si>
  <si>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</si>
  <si>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</si>
  <si>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</si>
  <si>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</si>
  <si>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</si>
  <si>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</si>
  <si>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</si>
  <si>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</si>
  <si>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</si>
  <si>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</si>
  <si>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</si>
  <si>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</si>
  <si>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</si>
  <si>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</si>
  <si>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</si>
  <si>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</si>
  <si>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</si>
  <si>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</si>
  <si>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</si>
  <si>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</si>
  <si>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</si>
  <si>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</si>
  <si>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</si>
  <si>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</si>
  <si>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</si>
  <si>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</si>
  <si>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</si>
  <si>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</si>
  <si>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</si>
  <si>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</si>
  <si>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</si>
  <si>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</si>
  <si>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</si>
  <si>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</si>
  <si>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</si>
  <si>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</si>
  <si>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</si>
  <si>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</si>
  <si>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</si>
  <si>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</si>
  <si>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</si>
  <si>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</si>
  <si>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</si>
  <si>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</si>
  <si>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</si>
  <si>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</si>
  <si>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</si>
  <si>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</si>
  <si>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</si>
  <si>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</si>
  <si>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</si>
  <si>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</si>
  <si>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</si>
  <si>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</si>
  <si>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</si>
  <si>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</si>
  <si>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</si>
  <si>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</si>
  <si>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</si>
  <si>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</si>
  <si>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</si>
  <si>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</si>
  <si>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</si>
  <si>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</si>
  <si>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</si>
  <si>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</si>
  <si>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</si>
  <si>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</si>
  <si>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</si>
  <si>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</si>
  <si>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</si>
  <si>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</si>
  <si>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</si>
  <si>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</si>
  <si>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</si>
  <si>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</si>
  <si>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</si>
  <si>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</si>
  <si>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</si>
  <si>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</si>
  <si>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</si>
  <si>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</si>
  <si>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</si>
  <si>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</si>
  <si>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</si>
  <si>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</si>
  <si>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</si>
  <si>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</si>
  <si>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</si>
  <si>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</si>
  <si>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</si>
  <si>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</si>
  <si>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</si>
  <si>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</si>
  <si>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</si>
  <si>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</si>
  <si>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</si>
  <si>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</si>
  <si>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</si>
  <si>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</si>
  <si>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</si>
  <si>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</si>
  <si>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</si>
  <si>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</si>
  <si>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</si>
  <si>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</si>
  <si>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</si>
  <si>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</si>
  <si>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</si>
  <si>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</si>
  <si>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</si>
  <si>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</si>
  <si>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</si>
  <si>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</si>
  <si>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</si>
  <si>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</si>
  <si>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</si>
  <si>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</si>
  <si>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</si>
  <si>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</si>
  <si>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</si>
  <si>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</si>
  <si>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</si>
  <si>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</si>
  <si>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</si>
  <si>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</si>
  <si>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</si>
  <si>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</si>
  <si>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</si>
  <si>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</si>
  <si>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</si>
  <si>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</si>
  <si>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</si>
  <si>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</si>
  <si>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</si>
  <si>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</si>
  <si>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</si>
  <si>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</si>
  <si>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</si>
  <si>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</si>
  <si>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</si>
  <si>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</si>
  <si>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</si>
  <si>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</si>
  <si>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</si>
  <si>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</si>
  <si>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</si>
  <si>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</si>
  <si>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</si>
  <si>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</si>
  <si>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</si>
  <si>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</si>
  <si>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</si>
  <si>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</si>
  <si>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</si>
  <si>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</si>
  <si>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</si>
  <si>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</si>
  <si>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</si>
  <si>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</si>
  <si>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</si>
  <si>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</si>
  <si>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</si>
  <si>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</si>
  <si>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</si>
  <si>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</si>
  <si>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</si>
  <si>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</si>
  <si>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</si>
  <si>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</si>
  <si>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</si>
  <si>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</si>
  <si>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</si>
  <si>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</si>
  <si>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</si>
  <si>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</si>
  <si>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</si>
  <si>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</si>
  <si>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</si>
  <si>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</si>
  <si>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</si>
  <si>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</si>
  <si>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</si>
  <si>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</si>
  <si>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</si>
  <si>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</si>
  <si>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</si>
  <si>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</si>
  <si>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</si>
  <si>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</si>
  <si>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</si>
  <si>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</si>
  <si>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</si>
  <si>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</si>
  <si>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</si>
  <si>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</si>
  <si>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</si>
  <si>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</si>
  <si>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</si>
  <si>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</si>
  <si>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</si>
  <si>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</si>
  <si>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</si>
  <si>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</si>
  <si>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</si>
  <si>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</si>
  <si>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</si>
  <si>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</si>
  <si>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</si>
  <si>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</si>
  <si>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</si>
  <si>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</si>
  <si>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</si>
  <si>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</si>
  <si>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</si>
  <si>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</si>
  <si>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</si>
  <si>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</si>
  <si>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</si>
  <si>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</si>
  <si>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</si>
  <si>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</si>
  <si>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</si>
  <si>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</si>
  <si>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</si>
  <si>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</si>
  <si>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</si>
  <si>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</si>
  <si>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</si>
  <si>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</si>
  <si>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</si>
  <si>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</si>
  <si>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</si>
  <si>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</si>
  <si>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</si>
  <si>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</si>
  <si>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</si>
  <si>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</si>
  <si>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</si>
  <si>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</si>
  <si>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</si>
  <si>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</si>
  <si>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</si>
  <si>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</si>
  <si>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</si>
  <si>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</si>
  <si>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</si>
  <si>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</si>
  <si>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</si>
  <si>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</si>
  <si>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</si>
  <si>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</si>
  <si>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</si>
  <si>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</si>
  <si>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</si>
  <si>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</si>
  <si>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</si>
  <si>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</si>
  <si>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</si>
  <si>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</si>
  <si>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</si>
  <si>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</si>
  <si>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</si>
  <si>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</si>
  <si>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</si>
  <si>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</si>
  <si>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</si>
  <si>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</si>
  <si>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</si>
  <si>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</si>
  <si>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</si>
  <si>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</si>
  <si>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</si>
  <si>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</si>
  <si>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</si>
  <si>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</si>
  <si>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</si>
  <si>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</si>
  <si>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</si>
  <si>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</si>
  <si>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</si>
  <si>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</si>
  <si>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</si>
  <si>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</si>
  <si>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</si>
  <si>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</si>
  <si>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</si>
  <si>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</si>
  <si>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</si>
  <si>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</si>
  <si>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</si>
  <si>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</si>
  <si>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</si>
  <si>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</si>
  <si>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</si>
  <si>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</si>
  <si>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</si>
  <si>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</si>
  <si>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</si>
  <si>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</si>
  <si>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</si>
  <si>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</si>
  <si>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</si>
  <si>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</si>
  <si>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</si>
  <si>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</si>
  <si>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</si>
  <si>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</si>
  <si>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</si>
  <si>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</si>
  <si>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</si>
  <si>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</si>
  <si>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</si>
  <si>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</si>
  <si>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</si>
  <si>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</si>
  <si>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</si>
  <si>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</si>
  <si>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</si>
  <si>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</si>
  <si>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</si>
  <si>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</si>
  <si>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</si>
  <si>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</si>
  <si>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</si>
  <si>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</si>
  <si>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</si>
  <si>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</si>
  <si>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</si>
  <si>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</si>
  <si>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</si>
  <si>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</si>
  <si>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</si>
  <si>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</si>
  <si>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</si>
  <si>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</si>
  <si>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</si>
  <si>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</si>
  <si>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</si>
  <si>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</si>
  <si>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</si>
  <si>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</si>
  <si>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</si>
  <si>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</si>
  <si>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</si>
  <si>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</si>
  <si>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</si>
  <si>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</si>
  <si>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</si>
  <si>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</si>
  <si>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</si>
  <si>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</si>
  <si>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</si>
  <si>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</si>
  <si>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</si>
  <si>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</si>
  <si>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</si>
  <si>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</si>
  <si>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</si>
  <si>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</si>
  <si>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</si>
  <si>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</si>
  <si>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</si>
  <si>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</si>
  <si>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</si>
  <si>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</si>
  <si>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</si>
  <si>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</si>
  <si>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</si>
  <si>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</si>
  <si>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</si>
  <si>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</si>
  <si>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</si>
  <si>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</si>
  <si>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</si>
  <si>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</si>
  <si>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</si>
  <si>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</si>
  <si>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</si>
  <si>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</si>
  <si>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</si>
  <si>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</si>
  <si>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</si>
  <si>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</si>
  <si>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</si>
  <si>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</si>
  <si>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</si>
  <si>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</si>
  <si>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</si>
  <si>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</si>
  <si>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</si>
  <si>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</si>
  <si>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</si>
  <si>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</si>
  <si>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</si>
  <si>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</si>
  <si>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</si>
  <si>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</si>
  <si>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</si>
  <si>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</si>
  <si>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</si>
  <si>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</si>
  <si>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</si>
  <si>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</si>
  <si>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</si>
  <si>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</si>
  <si>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</si>
  <si>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</si>
  <si>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</si>
  <si>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</si>
  <si>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</si>
  <si>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</si>
  <si>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</si>
  <si>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</si>
  <si>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</si>
  <si>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</si>
  <si>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</si>
  <si>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</si>
  <si>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</si>
  <si>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</si>
  <si>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</si>
  <si>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</si>
  <si>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</si>
  <si>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</si>
  <si>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</si>
  <si>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</si>
  <si>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</si>
  <si>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</si>
  <si>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</si>
  <si>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</si>
  <si>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</si>
  <si>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</si>
  <si>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</si>
  <si>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</si>
  <si>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</si>
  <si>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</si>
  <si>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</si>
  <si>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</si>
  <si>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</si>
  <si>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</si>
  <si>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</si>
  <si>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</si>
  <si>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</si>
  <si>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</si>
  <si>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</si>
  <si>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</si>
  <si>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</si>
  <si>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</si>
  <si>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</si>
  <si>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</si>
  <si>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</si>
  <si>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</si>
  <si>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</si>
  <si>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</si>
  <si>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</si>
  <si>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</si>
  <si>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</si>
  <si>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</si>
  <si>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</si>
  <si>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</si>
  <si>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</si>
  <si>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</si>
  <si>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</si>
  <si>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</si>
  <si>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</si>
  <si>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</si>
  <si>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</si>
  <si>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</si>
  <si>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</si>
  <si>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</si>
  <si>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</si>
  <si>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</si>
  <si>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</si>
  <si>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</si>
  <si>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</si>
  <si>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</si>
  <si>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</si>
  <si>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</si>
  <si>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</si>
  <si>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</si>
  <si>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</si>
  <si>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</si>
  <si>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</si>
  <si>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</si>
  <si>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</si>
  <si>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</si>
  <si>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</si>
  <si>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</si>
  <si>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</si>
  <si>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</si>
  <si>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</si>
  <si>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</si>
  <si>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</si>
  <si>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</si>
  <si>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</si>
  <si>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</si>
  <si>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</si>
  <si>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</si>
  <si>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</si>
  <si>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</si>
  <si>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</si>
  <si>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</si>
  <si>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</si>
  <si>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</si>
  <si>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</si>
  <si>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</si>
  <si>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</si>
  <si>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</si>
  <si>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</si>
  <si>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</si>
  <si>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</si>
  <si>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</si>
  <si>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</si>
  <si>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</si>
  <si>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</si>
  <si>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</si>
  <si>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</si>
  <si>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</si>
  <si>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</si>
  <si>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</si>
  <si>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</si>
  <si>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</si>
  <si>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</si>
  <si>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</si>
  <si>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</si>
  <si>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</si>
  <si>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</si>
  <si>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</si>
  <si>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</si>
  <si>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</si>
  <si>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</si>
  <si>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</si>
  <si>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</si>
  <si>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</si>
  <si>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</si>
  <si>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</si>
  <si>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</si>
  <si>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</si>
  <si>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</si>
  <si>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</si>
  <si>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</si>
  <si>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</si>
  <si>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</si>
  <si>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</si>
  <si>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</si>
  <si>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</si>
  <si>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</si>
  <si>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</si>
  <si>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</si>
  <si>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</si>
  <si>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</si>
  <si>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</si>
  <si>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</si>
  <si>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</si>
  <si>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</si>
  <si>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</si>
  <si>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</si>
  <si>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</si>
  <si>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</si>
  <si>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</si>
  <si>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</si>
  <si>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</si>
  <si>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</si>
  <si>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</si>
  <si>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</si>
  <si>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</si>
  <si>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</si>
  <si>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</si>
  <si>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</si>
  <si>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</si>
  <si>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</si>
  <si>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</si>
  <si>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</si>
  <si>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</si>
  <si>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</si>
  <si>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</si>
  <si>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</si>
  <si>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</si>
  <si>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</si>
  <si>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</si>
  <si>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</si>
  <si>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</si>
  <si>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</si>
  <si>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</si>
  <si>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</si>
  <si>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</si>
  <si>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</si>
  <si>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</si>
  <si>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</si>
  <si>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</si>
  <si>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</si>
  <si>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</si>
  <si>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</si>
  <si>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</si>
  <si>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</si>
  <si>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</si>
  <si>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</si>
  <si>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</si>
  <si>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</si>
  <si>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</si>
  <si>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</si>
  <si>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</si>
  <si>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</si>
  <si>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</si>
  <si>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</si>
  <si>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</si>
  <si>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</si>
  <si>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</si>
  <si>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</si>
  <si>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</si>
  <si>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</si>
  <si>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</si>
  <si>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</si>
  <si>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</si>
  <si>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</si>
  <si>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</si>
  <si>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</si>
  <si>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</si>
  <si>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</si>
  <si>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</si>
  <si>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</si>
  <si>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</si>
  <si>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</si>
  <si>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</si>
  <si>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</si>
  <si>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</si>
  <si>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</si>
  <si>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</si>
  <si>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</si>
  <si>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</si>
  <si>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</si>
  <si>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</si>
  <si>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</si>
  <si>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</si>
  <si>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</si>
  <si>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</si>
  <si>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</si>
  <si>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</si>
  <si>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</si>
  <si>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</si>
  <si>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</si>
  <si>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</si>
  <si>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</si>
  <si>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</si>
  <si>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</si>
  <si>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</si>
  <si>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</si>
  <si>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</si>
  <si>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</si>
  <si>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</si>
  <si>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</si>
  <si>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</si>
  <si>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</si>
  <si>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</si>
  <si>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</si>
  <si>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</si>
  <si>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</si>
  <si>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</si>
  <si>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</si>
  <si>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</si>
  <si>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</si>
  <si>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</si>
  <si>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</si>
  <si>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</si>
  <si>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</si>
  <si>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</si>
  <si>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</si>
  <si>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</si>
  <si>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</si>
  <si>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</si>
  <si>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</si>
  <si>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</si>
  <si>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</si>
  <si>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</si>
  <si>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</si>
  <si>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</si>
  <si>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</si>
  <si>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</si>
  <si>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</si>
  <si>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</si>
  <si>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</si>
  <si>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</si>
  <si>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</si>
  <si>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</si>
  <si>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</si>
  <si>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</si>
  <si>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</si>
  <si>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</si>
  <si>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</si>
  <si>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</si>
  <si>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</si>
  <si>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</si>
  <si>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</si>
  <si>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</si>
  <si>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</si>
  <si>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</si>
  <si>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</si>
  <si>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</si>
  <si>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</si>
  <si>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</si>
  <si>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</si>
  <si>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</si>
  <si>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</si>
  <si>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</si>
  <si>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</si>
  <si>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</si>
  <si>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</si>
  <si>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</si>
  <si>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</si>
  <si>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</si>
  <si>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</si>
  <si>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</si>
  <si>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</si>
  <si>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</si>
  <si>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</si>
  <si>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</si>
  <si>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</si>
  <si>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</si>
  <si>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</si>
  <si>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</si>
  <si>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</si>
  <si>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</si>
  <si>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</si>
  <si>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</si>
  <si>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</si>
  <si>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</si>
  <si>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</si>
  <si>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</si>
  <si>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</si>
  <si>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</si>
  <si>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</si>
  <si>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</si>
  <si>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</si>
  <si>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</si>
  <si>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</si>
  <si>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</si>
  <si>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</si>
  <si>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</si>
  <si>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</si>
  <si>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</si>
  <si>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</si>
  <si>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</si>
  <si>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</si>
  <si>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</si>
  <si>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</si>
  <si>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</si>
  <si>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</si>
  <si>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</si>
  <si>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</si>
  <si>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</si>
  <si>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</si>
  <si>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</si>
  <si>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</si>
  <si>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</si>
  <si>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</si>
  <si>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</si>
  <si>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</si>
  <si>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</si>
  <si>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</si>
  <si>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</si>
  <si>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</si>
  <si>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</si>
  <si>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</si>
  <si>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</si>
  <si>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</si>
  <si>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</si>
  <si>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</si>
  <si>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</si>
  <si>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</si>
  <si>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</si>
  <si>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</si>
  <si>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</si>
  <si>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</si>
  <si>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</si>
  <si>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</si>
  <si>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</si>
  <si>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</si>
  <si>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</si>
  <si>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</si>
  <si>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</si>
  <si>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</si>
  <si>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</si>
  <si>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</si>
  <si>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</si>
  <si>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</si>
  <si>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</si>
  <si>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</si>
  <si>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</si>
  <si>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</si>
  <si>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</si>
  <si>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</si>
  <si>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</si>
  <si>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</si>
  <si>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</si>
  <si>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</si>
  <si>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</si>
  <si>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</si>
  <si>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</si>
  <si>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</si>
  <si>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</si>
  <si>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</si>
  <si>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</si>
  <si>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</si>
  <si>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</si>
  <si>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</si>
  <si>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</si>
  <si>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</si>
  <si>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</si>
  <si>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</si>
  <si>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</si>
  <si>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</si>
  <si>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</si>
  <si>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</si>
  <si>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</si>
  <si>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</si>
  <si>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</si>
  <si>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</si>
  <si>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</si>
  <si>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</si>
  <si>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</si>
  <si>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</si>
  <si>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</si>
  <si>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</si>
  <si>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</si>
  <si>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</si>
  <si>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</si>
  <si>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</si>
  <si>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</si>
  <si>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</si>
  <si>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</si>
  <si>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</si>
  <si>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</si>
  <si>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</si>
  <si>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</si>
  <si>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</si>
  <si>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</si>
  <si>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</si>
  <si>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</si>
  <si>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</si>
  <si>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</si>
  <si>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</si>
  <si>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</si>
  <si>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</si>
  <si>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</si>
  <si>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</si>
  <si>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</si>
  <si>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</si>
  <si>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</si>
  <si>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</si>
  <si>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</si>
  <si>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</si>
  <si>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</si>
  <si>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</si>
  <si>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</si>
  <si>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</si>
  <si>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</si>
  <si>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</si>
  <si>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</si>
  <si>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</si>
  <si>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</si>
  <si>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</si>
  <si>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</si>
  <si>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</si>
  <si>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</si>
  <si>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</si>
  <si>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</si>
  <si>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</si>
  <si>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</si>
  <si>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</si>
  <si>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</si>
  <si>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</si>
  <si>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</si>
  <si>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</si>
  <si>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</si>
  <si>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</si>
  <si>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</si>
  <si>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</si>
  <si>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</si>
  <si>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</si>
  <si>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</si>
  <si>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</si>
  <si>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</si>
  <si>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</si>
  <si>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</si>
  <si>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</si>
  <si>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</si>
  <si>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</si>
  <si>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</si>
  <si>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</si>
  <si>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</si>
  <si>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</si>
  <si>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</si>
  <si>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</si>
  <si>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</si>
  <si>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</si>
  <si>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</si>
  <si>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</si>
  <si>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</si>
  <si>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</si>
  <si>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</si>
  <si>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</si>
  <si>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</si>
  <si>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</si>
  <si>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</si>
  <si>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</si>
  <si>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</si>
  <si>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</si>
  <si>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</si>
  <si>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</si>
  <si>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</si>
  <si>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</si>
  <si>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</si>
  <si>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</si>
  <si>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</si>
  <si>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</si>
  <si>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</si>
  <si>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</si>
  <si>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</si>
  <si>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</si>
  <si>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</si>
  <si>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</si>
  <si>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</si>
  <si>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</si>
  <si>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</si>
  <si>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</si>
  <si>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</si>
  <si>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</si>
  <si>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</si>
  <si>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</si>
  <si>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</si>
  <si>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</si>
  <si>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</si>
  <si>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</si>
  <si>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</si>
  <si>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</si>
  <si>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</si>
  <si>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</si>
  <si>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</si>
  <si>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</si>
  <si>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</si>
  <si>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</si>
  <si>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</si>
  <si>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</si>
  <si>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</si>
  <si>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</si>
  <si>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</si>
  <si>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</si>
  <si>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</si>
  <si>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</si>
  <si>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</si>
  <si>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</si>
  <si>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</si>
  <si>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</si>
  <si>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</si>
  <si>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</si>
  <si>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</si>
  <si>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</si>
  <si>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</si>
  <si>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</si>
  <si>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</si>
  <si>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</si>
  <si>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</si>
  <si>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</si>
  <si>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</si>
  <si>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</si>
  <si>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</si>
  <si>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</si>
  <si>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</si>
  <si>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</si>
  <si>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</si>
  <si>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</si>
  <si>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</si>
  <si>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</si>
  <si>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</si>
  <si>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</si>
  <si>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</si>
  <si>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</si>
  <si>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</si>
  <si>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</si>
  <si>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</si>
  <si>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</si>
  <si>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</si>
  <si>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</si>
  <si>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</si>
  <si>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</si>
  <si>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</si>
  <si>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</si>
  <si>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</si>
  <si>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</si>
  <si>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</si>
  <si>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</si>
  <si>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</si>
  <si>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</si>
  <si>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</si>
  <si>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</si>
  <si>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</si>
  <si>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</si>
  <si>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</si>
  <si>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</si>
  <si>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</si>
  <si>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</si>
  <si>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</si>
  <si>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</si>
  <si>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</si>
  <si>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</si>
  <si>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</si>
  <si>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</si>
  <si>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</si>
  <si>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</si>
  <si>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</si>
  <si>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</si>
  <si>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</si>
  <si>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</si>
  <si>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</si>
  <si>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</si>
  <si>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</si>
  <si>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</si>
  <si>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</si>
  <si>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</si>
  <si>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</si>
  <si>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</si>
  <si>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</si>
  <si>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</si>
  <si>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</si>
  <si>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</si>
  <si>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</si>
  <si>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</si>
  <si>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</si>
  <si>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</si>
  <si>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</si>
  <si>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</si>
  <si>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</si>
  <si>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</si>
  <si>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</si>
  <si>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</si>
  <si>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</si>
  <si>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</si>
  <si>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</si>
  <si>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</si>
  <si>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</si>
  <si>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</si>
  <si>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</si>
  <si>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</si>
  <si>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</si>
  <si>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</si>
  <si>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</si>
  <si>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</si>
  <si>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</si>
  <si>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</si>
  <si>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</si>
  <si>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</si>
  <si>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</si>
  <si>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</si>
  <si>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</si>
  <si>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</si>
  <si>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</si>
  <si>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</si>
  <si>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</si>
  <si>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</si>
  <si>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</si>
  <si>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</si>
  <si>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</si>
  <si>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</si>
  <si>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</si>
  <si>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</si>
  <si>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</si>
  <si>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</si>
  <si>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</si>
  <si>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</si>
  <si>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</si>
  <si>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</si>
  <si>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</si>
  <si>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</si>
  <si>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</si>
  <si>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</si>
  <si>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</si>
  <si>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</si>
  <si>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</si>
  <si>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</si>
  <si>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</si>
  <si>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</si>
  <si>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</si>
  <si>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</si>
  <si>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</si>
  <si>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</si>
  <si>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</si>
  <si>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</si>
  <si>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</si>
  <si>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</si>
  <si>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</si>
  <si>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</si>
  <si>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</si>
  <si>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</si>
  <si>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</si>
  <si>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</si>
  <si>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</si>
  <si>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</si>
  <si>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</si>
  <si>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</si>
  <si>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</si>
  <si>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</si>
  <si>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</si>
  <si>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</si>
  <si>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</si>
  <si>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</si>
  <si>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</si>
  <si>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</si>
  <si>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</si>
  <si>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</si>
  <si>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</si>
  <si>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</si>
  <si>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</si>
  <si>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</si>
  <si>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</si>
  <si>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</si>
  <si>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</si>
  <si>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</si>
  <si>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</si>
  <si>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</si>
  <si>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</si>
  <si>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</si>
  <si>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</si>
  <si>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</si>
  <si>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</si>
  <si>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</si>
  <si>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</si>
  <si>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</si>
  <si>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</si>
  <si>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</si>
  <si>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</si>
  <si>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</si>
  <si>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</si>
  <si>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</si>
  <si>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</si>
  <si>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</si>
  <si>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</si>
  <si>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</si>
  <si>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</si>
  <si>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</si>
  <si>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</si>
  <si>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</si>
  <si>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</si>
  <si>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</si>
  <si>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</si>
  <si>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</si>
  <si>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</si>
  <si>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</si>
  <si>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</si>
  <si>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</si>
  <si>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</si>
  <si>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</si>
  <si>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</si>
  <si>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</si>
  <si>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</si>
  <si>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</si>
  <si>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</si>
  <si>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</si>
  <si>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</si>
  <si>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</si>
  <si>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</si>
  <si>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</si>
  <si>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</si>
  <si>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</si>
  <si>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</si>
  <si>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</si>
  <si>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</si>
  <si>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</si>
  <si>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</si>
  <si>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</si>
  <si>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</si>
  <si>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</si>
  <si>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</si>
  <si>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</si>
  <si>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</si>
  <si>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</si>
  <si>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</si>
  <si>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</si>
  <si>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</si>
  <si>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</si>
  <si>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</si>
  <si>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</si>
  <si>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</si>
  <si>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</si>
  <si>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</si>
  <si>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</si>
  <si>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</si>
  <si>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</si>
  <si>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</si>
  <si>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</si>
  <si>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</si>
  <si>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</si>
  <si>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</si>
  <si>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</si>
  <si>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</si>
  <si>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</si>
  <si>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</si>
  <si>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</si>
  <si>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</si>
  <si>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</si>
  <si>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</si>
  <si>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</si>
  <si>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</si>
  <si>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</si>
  <si>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</si>
  <si>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</si>
  <si>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</si>
  <si>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</si>
  <si>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</si>
  <si>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</si>
  <si>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</si>
  <si>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</si>
  <si>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</si>
  <si>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</si>
  <si>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</si>
  <si>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</si>
  <si>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</si>
  <si>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</si>
  <si>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</si>
  <si>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</si>
  <si>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</si>
  <si>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</si>
  <si>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</si>
  <si>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</si>
  <si>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</si>
  <si>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</si>
  <si>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</si>
  <si>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</si>
  <si>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</si>
  <si>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</si>
  <si>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</si>
  <si>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</si>
  <si>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</si>
  <si>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</si>
  <si>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</si>
  <si>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</si>
  <si>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</si>
  <si>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</si>
  <si>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</si>
  <si>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</si>
  <si>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</si>
  <si>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</si>
  <si>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</si>
  <si>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</si>
  <si>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</si>
  <si>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</si>
  <si>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</si>
  <si>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</si>
  <si>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</si>
  <si>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</si>
  <si>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</si>
  <si>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</si>
  <si>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</si>
  <si>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</si>
  <si>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</si>
  <si>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</si>
  <si>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</si>
  <si>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</si>
  <si>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</si>
  <si>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</si>
  <si>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</si>
  <si>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</si>
  <si>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</si>
  <si>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</si>
  <si>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</si>
  <si>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</si>
  <si>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</si>
  <si>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</si>
  <si>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</si>
  <si>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</si>
  <si>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</si>
  <si>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</si>
  <si>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</si>
  <si>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</si>
  <si>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</si>
  <si>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</si>
  <si>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</si>
  <si>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</si>
  <si>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</si>
  <si>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</si>
  <si>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</si>
  <si>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</si>
  <si>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</si>
  <si>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</si>
  <si>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</si>
  <si>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</si>
  <si>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</si>
  <si>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</si>
  <si>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</si>
  <si>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</si>
  <si>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</si>
  <si>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</si>
  <si>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</si>
  <si>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</si>
  <si>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</si>
  <si>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</si>
  <si>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</si>
  <si>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</si>
  <si>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</si>
  <si>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</si>
  <si>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</si>
  <si>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</si>
  <si>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</si>
  <si>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</si>
  <si>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</si>
  <si>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</si>
  <si>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</si>
  <si>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</si>
  <si>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</si>
  <si>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</si>
  <si>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</si>
  <si>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</si>
  <si>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</si>
  <si>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</si>
  <si>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</si>
  <si>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</si>
  <si>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</si>
  <si>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</si>
  <si>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</si>
  <si>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</si>
  <si>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</si>
  <si>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</si>
  <si>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</si>
  <si>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</si>
  <si>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</si>
  <si>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</si>
  <si>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</si>
  <si>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</si>
  <si>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</si>
  <si>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</si>
  <si>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</si>
  <si>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</si>
  <si>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</si>
  <si>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</si>
  <si>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</si>
  <si>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</si>
  <si>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</si>
  <si>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</si>
  <si>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</si>
  <si>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</si>
  <si>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</si>
  <si>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</si>
  <si>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</si>
  <si>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</si>
  <si>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</si>
  <si>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</si>
  <si>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</si>
  <si>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</si>
  <si>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</si>
  <si>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</si>
  <si>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</si>
  <si>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</si>
  <si>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</si>
  <si>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</si>
  <si>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</si>
  <si>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</si>
  <si>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</si>
  <si>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</si>
  <si>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</si>
  <si>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</si>
  <si>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</si>
  <si>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</si>
  <si>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</si>
  <si>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</si>
  <si>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</si>
  <si>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</si>
  <si>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</si>
  <si>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</si>
  <si>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</si>
  <si>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</si>
  <si>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</si>
  <si>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</si>
  <si>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</si>
  <si>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</si>
  <si>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</si>
  <si>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</si>
  <si>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</si>
  <si>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</si>
  <si>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</si>
  <si>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</si>
  <si>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</si>
  <si>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</si>
  <si>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</si>
  <si>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</si>
  <si>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</si>
  <si>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</si>
  <si>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</si>
  <si>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</si>
  <si>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</si>
  <si>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</si>
  <si>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</si>
  <si>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</si>
  <si>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</si>
  <si>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</si>
  <si>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</si>
  <si>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</si>
  <si>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</si>
  <si>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</si>
  <si>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</si>
  <si>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</si>
  <si>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</si>
  <si>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</si>
  <si>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</si>
  <si>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</si>
  <si>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</si>
  <si>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</si>
  <si>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</si>
  <si>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</si>
  <si>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</si>
  <si>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</si>
  <si>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</si>
  <si>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</si>
  <si>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</si>
  <si>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</si>
  <si>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</si>
  <si>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</si>
  <si>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</si>
  <si>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</si>
  <si>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</si>
  <si>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</si>
  <si>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</si>
  <si>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</si>
  <si>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</si>
  <si>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</si>
  <si>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</si>
  <si>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</si>
  <si>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</si>
  <si>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</si>
  <si>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</si>
  <si>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</si>
  <si>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</si>
  <si>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</si>
  <si>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</si>
  <si>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</si>
  <si>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</si>
  <si>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</si>
  <si>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</si>
  <si>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</si>
  <si>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</si>
  <si>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</si>
  <si>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</si>
  <si>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</si>
  <si>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</si>
  <si>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</si>
  <si>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</si>
  <si>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</si>
  <si>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</si>
  <si>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</si>
  <si>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</si>
  <si>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</si>
  <si>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</si>
  <si>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</si>
  <si>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</si>
  <si>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</si>
  <si>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</si>
  <si>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</si>
  <si>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</si>
  <si>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</si>
  <si>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</si>
  <si>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</si>
  <si>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</si>
  <si>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</si>
  <si>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</si>
  <si>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</si>
  <si>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</si>
  <si>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</si>
  <si>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</si>
  <si>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</si>
  <si>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</si>
  <si>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</si>
  <si>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</si>
  <si>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</si>
  <si>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</si>
  <si>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</si>
  <si>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</si>
  <si>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</si>
  <si>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</si>
  <si>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</si>
  <si>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</si>
  <si>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</si>
  <si>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</si>
  <si>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</si>
  <si>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</si>
  <si>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</si>
  <si>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</si>
  <si>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</si>
  <si>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</si>
  <si>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</si>
  <si>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</si>
  <si>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</si>
  <si>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</si>
  <si>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</si>
  <si>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</si>
  <si>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</si>
  <si>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</si>
  <si>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</si>
  <si>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</si>
  <si>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</si>
  <si>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</si>
  <si>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</si>
  <si>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</si>
  <si>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</si>
  <si>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</si>
  <si>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</si>
  <si>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</si>
  <si>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</si>
  <si>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</si>
  <si>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</si>
  <si>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</si>
  <si>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</si>
  <si>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</si>
  <si>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</si>
  <si>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</si>
  <si>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</si>
  <si>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</si>
  <si>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</si>
  <si>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</si>
  <si>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</si>
  <si>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</si>
  <si>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</si>
  <si>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</si>
  <si>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</si>
  <si>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</si>
  <si>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</si>
  <si>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</si>
  <si>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</si>
  <si>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</si>
  <si>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</si>
  <si>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</si>
  <si>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</si>
  <si>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</si>
  <si>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</si>
  <si>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</si>
  <si>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</si>
  <si>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</si>
  <si>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</si>
  <si>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</si>
  <si>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</si>
  <si>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</si>
  <si>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</si>
  <si>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</si>
  <si>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</si>
  <si>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</si>
  <si>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</si>
  <si>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</si>
  <si>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</si>
  <si>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</si>
  <si>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</si>
  <si>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</si>
  <si>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</si>
  <si>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</si>
  <si>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</si>
  <si>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</si>
  <si>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</si>
  <si>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</si>
  <si>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</si>
  <si>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</si>
  <si>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</si>
  <si>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</si>
  <si>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</si>
  <si>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</si>
  <si>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</si>
  <si>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</si>
  <si>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</si>
  <si>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</si>
  <si>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</si>
  <si>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</si>
  <si>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</si>
  <si>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</si>
  <si>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</si>
  <si>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</si>
  <si>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</si>
  <si>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</si>
  <si>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</si>
  <si>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</si>
  <si>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</si>
  <si>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</si>
  <si>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</si>
  <si>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</si>
  <si>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</si>
  <si>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</si>
  <si>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</si>
  <si>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</si>
  <si>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</si>
  <si>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</si>
  <si>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</si>
  <si>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</si>
  <si>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</si>
  <si>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</si>
  <si>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</si>
  <si>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</si>
  <si>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</si>
  <si>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</si>
  <si>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</si>
  <si>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</si>
  <si>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</si>
  <si>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</si>
  <si>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</si>
  <si>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</si>
  <si>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</si>
  <si>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</si>
  <si>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</si>
  <si>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</si>
  <si>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</si>
  <si>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</si>
  <si>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</si>
  <si>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</si>
  <si>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</si>
  <si>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</si>
  <si>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</si>
  <si>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</si>
  <si>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</si>
  <si>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</si>
  <si>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</si>
  <si>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</si>
  <si>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</si>
  <si>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</si>
  <si>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</si>
  <si>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</si>
  <si>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</si>
  <si>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</si>
  <si>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</si>
  <si>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</si>
  <si>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</si>
  <si>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</si>
  <si>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</si>
  <si>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</si>
  <si>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</si>
  <si>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</si>
  <si>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</si>
  <si>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</si>
  <si>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</si>
  <si>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</si>
  <si>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</si>
  <si>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</si>
  <si>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</si>
  <si>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</si>
  <si>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</si>
  <si>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</si>
  <si>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</si>
  <si>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</si>
  <si>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</si>
  <si>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</si>
  <si>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</si>
  <si>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</si>
  <si>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</si>
  <si>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</si>
  <si>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</si>
  <si>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</si>
  <si>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</si>
  <si>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</si>
  <si>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</si>
  <si>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</si>
  <si>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</si>
  <si>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</si>
  <si>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</si>
  <si>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</si>
  <si>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</si>
  <si>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</si>
  <si>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</si>
  <si>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</si>
  <si>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</si>
  <si>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</si>
  <si>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</si>
  <si>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</si>
  <si>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</si>
  <si>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</si>
  <si>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</si>
  <si>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</si>
  <si>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</si>
  <si>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</si>
  <si>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</si>
  <si>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</si>
  <si>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</si>
  <si>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</si>
  <si>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</si>
  <si>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</si>
  <si>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</si>
  <si>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</si>
  <si>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</si>
  <si>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</si>
  <si>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</si>
  <si>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</si>
  <si>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</si>
  <si>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</si>
  <si>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</si>
  <si>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</si>
  <si>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</si>
  <si>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</si>
  <si>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</si>
  <si>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</si>
  <si>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</si>
  <si>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</si>
  <si>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</si>
  <si>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</si>
  <si>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</si>
  <si>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</si>
  <si>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</si>
  <si>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</si>
  <si>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</si>
  <si>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</si>
  <si>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</si>
  <si>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</si>
  <si>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</si>
  <si>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</si>
  <si>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</si>
  <si>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</si>
  <si>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</si>
  <si>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</si>
  <si>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</si>
  <si>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</si>
  <si>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</si>
  <si>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</si>
  <si>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</si>
  <si>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</si>
  <si>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</si>
  <si>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</si>
  <si>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</si>
  <si>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</si>
  <si>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</si>
  <si>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</si>
  <si>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</si>
  <si>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</si>
  <si>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</si>
  <si>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</si>
  <si>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</si>
  <si>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</si>
  <si>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</si>
  <si>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</si>
  <si>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</si>
  <si>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</si>
  <si>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</si>
  <si>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</si>
  <si>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</si>
  <si>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</si>
  <si>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</si>
  <si>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</si>
  <si>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</si>
  <si>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</si>
  <si>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</si>
  <si>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</si>
  <si>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</si>
  <si>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</si>
  <si>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</si>
  <si>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</si>
  <si>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</si>
  <si>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</si>
  <si>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</si>
  <si>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</si>
  <si>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</si>
  <si>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</si>
  <si>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</si>
  <si>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</si>
  <si>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</si>
  <si>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</si>
  <si>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</si>
  <si>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</si>
  <si>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</si>
  <si>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</si>
  <si>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</si>
  <si>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</si>
  <si>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</si>
  <si>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</si>
  <si>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</si>
  <si>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</si>
  <si>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</si>
  <si>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</si>
  <si>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</si>
  <si>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</si>
  <si>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</si>
  <si>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</si>
  <si>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</si>
  <si>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</si>
  <si>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</si>
  <si>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</si>
  <si>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</si>
  <si>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</si>
  <si>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</si>
  <si>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</si>
  <si>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</si>
  <si>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</si>
  <si>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</si>
  <si>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</si>
  <si>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</si>
  <si>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</si>
  <si>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</si>
  <si>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</si>
  <si>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</si>
  <si>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</si>
  <si>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</si>
  <si>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</si>
  <si>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</si>
  <si>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</si>
  <si>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</si>
  <si>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</si>
  <si>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</si>
  <si>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</si>
  <si>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</si>
  <si>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</si>
  <si>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</si>
  <si>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</si>
  <si>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</si>
  <si>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</si>
  <si>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</si>
  <si>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</si>
  <si>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</si>
  <si>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</si>
  <si>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</si>
  <si>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</si>
  <si>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</si>
  <si>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</si>
  <si>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</si>
  <si>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</si>
  <si>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</si>
  <si>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</si>
  <si>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</si>
  <si>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</si>
  <si>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</si>
  <si>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</si>
  <si>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</si>
  <si>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</si>
  <si>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</si>
  <si>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</si>
  <si>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</si>
  <si>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</si>
  <si>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</si>
  <si>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</si>
  <si>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</si>
  <si>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</si>
  <si>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</si>
  <si>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</si>
  <si>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</si>
  <si>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</si>
  <si>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</si>
  <si>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</si>
  <si>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</si>
  <si>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</si>
  <si>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</si>
  <si>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</si>
  <si>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</si>
  <si>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</si>
  <si>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</si>
  <si>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</si>
  <si>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</si>
  <si>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</si>
  <si>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</si>
  <si>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</si>
  <si>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</si>
  <si>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</si>
  <si>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</si>
  <si>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</si>
  <si>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</si>
  <si>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</si>
  <si>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</si>
  <si>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</si>
  <si>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</si>
  <si>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</si>
  <si>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</si>
  <si>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</si>
  <si>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</si>
  <si>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</si>
  <si>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</si>
  <si>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</si>
  <si>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</si>
  <si>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</si>
  <si>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</si>
  <si>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</si>
  <si>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</si>
  <si>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</si>
  <si>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</si>
  <si>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</si>
  <si>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</si>
  <si>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</si>
  <si>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</si>
  <si>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</si>
  <si>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</si>
  <si>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</si>
  <si>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</si>
  <si>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</si>
  <si>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</si>
  <si>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</si>
  <si>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</si>
  <si>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</si>
  <si>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</si>
  <si>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</si>
  <si>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</si>
  <si>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</si>
  <si>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</si>
  <si>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</si>
  <si>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</si>
  <si>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</si>
  <si>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</si>
  <si>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</si>
  <si>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</si>
  <si>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</si>
  <si>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</si>
  <si>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</si>
  <si>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</si>
  <si>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</si>
  <si>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</si>
  <si>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</si>
  <si>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</si>
  <si>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</si>
  <si>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</si>
  <si>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</si>
  <si>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</si>
  <si>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</si>
  <si>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</si>
  <si>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</si>
  <si>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</si>
  <si>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</si>
  <si>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</si>
  <si>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</si>
  <si>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</si>
  <si>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</si>
  <si>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</si>
  <si>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</si>
  <si>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</si>
  <si>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</si>
  <si>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</si>
  <si>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</si>
  <si>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</si>
  <si>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</si>
  <si>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</si>
  <si>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</si>
  <si>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</si>
  <si>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</si>
  <si>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</si>
  <si>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</si>
  <si>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</si>
  <si>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</si>
  <si>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</si>
  <si>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</si>
  <si>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</si>
  <si>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</si>
  <si>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</si>
  <si>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</si>
  <si>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</si>
  <si>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</si>
  <si>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</si>
  <si>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</si>
  <si>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</si>
  <si>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</si>
  <si>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</si>
  <si>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</si>
  <si>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</si>
  <si>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</si>
  <si>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</si>
  <si>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</si>
  <si>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</si>
  <si>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</si>
  <si>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</si>
  <si>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</si>
  <si>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</si>
  <si>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</si>
  <si>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</si>
  <si>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</si>
  <si>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</si>
  <si>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</si>
  <si>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</si>
  <si>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</si>
  <si>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</si>
  <si>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</si>
  <si>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</si>
  <si>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</si>
  <si>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</si>
  <si>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</si>
  <si>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</si>
  <si>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</si>
  <si>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</si>
  <si>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</si>
  <si>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</si>
  <si>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</si>
  <si>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</si>
  <si>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</si>
  <si>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</si>
  <si>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</si>
  <si>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</si>
  <si>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</si>
  <si>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</si>
  <si>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</si>
  <si>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</si>
  <si>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</si>
  <si>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</si>
  <si>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</si>
  <si>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</si>
  <si>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</si>
  <si>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</si>
  <si>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</si>
  <si>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</si>
  <si>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</si>
  <si>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</si>
  <si>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</si>
  <si>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</si>
  <si>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</si>
  <si>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</si>
  <si>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</si>
  <si>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</si>
  <si>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</si>
  <si>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</si>
  <si>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</si>
  <si>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</si>
  <si>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</si>
  <si>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</si>
  <si>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</si>
  <si>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</si>
  <si>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</si>
  <si>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</si>
  <si>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</si>
  <si>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</si>
  <si>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</si>
  <si>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</si>
  <si>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</si>
  <si>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</si>
  <si>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</si>
  <si>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</si>
  <si>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</si>
  <si>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</si>
  <si>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</si>
  <si>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</si>
  <si>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</si>
  <si>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</si>
  <si>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</si>
  <si>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</si>
  <si>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</si>
  <si>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</si>
  <si>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</si>
  <si>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</si>
  <si>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</si>
  <si>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</si>
  <si>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</si>
  <si>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</si>
  <si>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</si>
  <si>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</si>
  <si>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</si>
  <si>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</si>
  <si>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</si>
  <si>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</si>
  <si>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</si>
  <si>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</si>
  <si>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</si>
  <si>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</si>
  <si>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</si>
  <si>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</si>
  <si>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</si>
  <si>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</si>
  <si>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</si>
  <si>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</si>
  <si>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</si>
  <si>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</si>
  <si>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</si>
  <si>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</si>
  <si>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</si>
  <si>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</si>
  <si>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</si>
  <si>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</si>
  <si>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</si>
  <si>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</si>
  <si>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</si>
  <si>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</si>
  <si>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</si>
  <si>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</si>
  <si>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</si>
  <si>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</si>
  <si>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</si>
  <si>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</si>
  <si>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</si>
  <si>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</si>
  <si>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</si>
  <si>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</si>
  <si>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</si>
  <si>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</si>
  <si>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</si>
  <si>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</si>
  <si>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</si>
  <si>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</si>
  <si>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</si>
  <si>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</si>
  <si>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</si>
  <si>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</si>
  <si>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</si>
  <si>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</si>
  <si>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</si>
  <si>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</si>
  <si>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</si>
  <si>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</si>
  <si>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</si>
  <si>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</si>
  <si>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</si>
  <si>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</si>
  <si>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</si>
  <si>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</si>
  <si>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</si>
  <si>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</si>
  <si>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</si>
  <si>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</si>
  <si>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</si>
  <si>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</si>
  <si>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</si>
  <si>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</si>
  <si>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</si>
  <si>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</si>
  <si>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</si>
  <si>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</si>
  <si>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</si>
  <si>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</si>
  <si>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</si>
  <si>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</si>
  <si>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</si>
  <si>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</si>
  <si>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</si>
  <si>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</si>
  <si>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</si>
  <si>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</si>
  <si>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</si>
  <si>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</si>
  <si>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</si>
  <si>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</si>
  <si>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</si>
  <si>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</si>
  <si>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</si>
  <si>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</si>
  <si>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</si>
  <si>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</si>
  <si>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</si>
  <si>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</si>
  <si>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</si>
  <si>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</si>
  <si>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</si>
  <si>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</si>
  <si>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</si>
  <si>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</si>
  <si>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</si>
  <si>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</si>
  <si>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</si>
  <si>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</si>
  <si>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</si>
  <si>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</si>
  <si>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</si>
  <si>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</si>
  <si>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</si>
  <si>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</si>
  <si>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</si>
  <si>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</si>
  <si>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</si>
  <si>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</si>
  <si>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</si>
  <si>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</si>
  <si>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</si>
  <si>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</si>
  <si>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</si>
  <si>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</si>
  <si>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</si>
  <si>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</si>
  <si>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</si>
  <si>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</si>
  <si>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</si>
  <si>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</si>
  <si>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</si>
  <si>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</si>
  <si>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</si>
  <si>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</si>
  <si>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</si>
  <si>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</si>
  <si>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</si>
  <si>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</si>
  <si>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</si>
  <si>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</si>
  <si>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</si>
  <si>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</si>
  <si>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</si>
  <si>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</si>
  <si>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</si>
  <si>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</si>
  <si>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</si>
  <si>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</si>
  <si>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</si>
  <si>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</si>
  <si>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</si>
  <si>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</si>
  <si>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</si>
  <si>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</si>
  <si>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</si>
  <si>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</si>
  <si>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</si>
  <si>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</si>
  <si>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</si>
  <si>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</si>
  <si>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</si>
  <si>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</si>
  <si>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</si>
  <si>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</si>
  <si>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</si>
  <si>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</si>
  <si>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</si>
  <si>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</si>
  <si>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</si>
  <si>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</si>
  <si>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</si>
  <si>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</si>
  <si>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</si>
  <si>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</si>
  <si>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</si>
  <si>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</si>
  <si>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</si>
  <si>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</si>
  <si>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</si>
  <si>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</si>
  <si>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</si>
  <si>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</si>
  <si>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</si>
  <si>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</si>
  <si>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</si>
  <si>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</si>
  <si>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</si>
  <si>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</si>
  <si>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</si>
  <si>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</si>
  <si>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</si>
  <si>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</si>
  <si>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</si>
  <si>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</si>
  <si>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</si>
  <si>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</si>
  <si>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</si>
  <si>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</si>
  <si>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</si>
  <si>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</si>
  <si>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</si>
  <si>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</si>
  <si>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</si>
  <si>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</si>
  <si>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</si>
  <si>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</si>
  <si>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</si>
  <si>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</si>
  <si>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</si>
  <si>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</si>
  <si>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</si>
  <si>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</si>
  <si>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</si>
  <si>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</si>
  <si>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</si>
  <si>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</si>
  <si>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</si>
  <si>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</si>
  <si>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</si>
  <si>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</si>
  <si>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</si>
  <si>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</si>
  <si>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</si>
  <si>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</si>
  <si>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</si>
  <si>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</si>
  <si>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</si>
  <si>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</si>
  <si>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</si>
  <si>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</si>
  <si>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</si>
  <si>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</si>
  <si>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</si>
  <si>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</si>
  <si>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</si>
  <si>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</si>
  <si>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</si>
  <si>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</si>
  <si>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</si>
  <si>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</si>
  <si>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</si>
  <si>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</si>
  <si>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</si>
  <si>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</si>
  <si>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</si>
  <si>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</si>
  <si>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</si>
  <si>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</si>
  <si>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</si>
  <si>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</si>
  <si>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</si>
  <si>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</si>
  <si>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</si>
  <si>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</si>
  <si>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</si>
  <si>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</si>
  <si>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</si>
  <si>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</si>
  <si>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</si>
  <si>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</si>
  <si>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</si>
  <si>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</si>
  <si>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</si>
  <si>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</si>
  <si>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</si>
  <si>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</si>
  <si>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</si>
  <si>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</si>
  <si>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</si>
  <si>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</si>
  <si>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</si>
  <si>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</si>
  <si>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</si>
  <si>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</si>
  <si>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</si>
  <si>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</si>
  <si>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</si>
  <si>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</si>
  <si>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</si>
  <si>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</si>
  <si>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</si>
  <si>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</si>
  <si>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</si>
  <si>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</si>
  <si>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</si>
  <si>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</si>
  <si>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</si>
  <si>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</si>
  <si>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</si>
  <si>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</si>
  <si>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</si>
  <si>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</si>
  <si>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</si>
  <si>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</si>
  <si>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</si>
  <si>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</si>
  <si>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</si>
  <si>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</si>
  <si>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</si>
  <si>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</si>
  <si>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</si>
  <si>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</si>
  <si>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</si>
  <si>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</si>
  <si>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</si>
  <si>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</si>
  <si>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</si>
  <si>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</si>
  <si>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</si>
  <si>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</si>
  <si>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</si>
  <si>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</si>
  <si>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</si>
  <si>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</si>
  <si>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</si>
  <si>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</si>
  <si>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</si>
  <si>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</si>
  <si>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</si>
  <si>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</si>
  <si>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</si>
  <si>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</si>
  <si>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</si>
  <si>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</si>
  <si>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</si>
  <si>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</si>
  <si>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</si>
  <si>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</si>
  <si>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</si>
  <si>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</si>
  <si>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</si>
  <si>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</si>
  <si>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</si>
  <si>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</si>
  <si>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</si>
  <si>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</si>
  <si>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</si>
  <si>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</si>
  <si>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</si>
  <si>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</si>
  <si>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</si>
  <si>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</si>
  <si>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</si>
  <si>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</si>
  <si>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</si>
  <si>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</si>
  <si>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</si>
  <si>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</si>
  <si>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</si>
  <si>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</si>
  <si>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</si>
  <si>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</si>
  <si>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</si>
  <si>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</si>
  <si>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</si>
  <si>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</si>
  <si>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</si>
  <si>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</si>
  <si>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</si>
  <si>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</si>
  <si>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</si>
  <si>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</si>
  <si>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</si>
  <si>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</si>
  <si>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</si>
  <si>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</si>
  <si>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</si>
  <si>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</si>
  <si>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</si>
  <si>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</si>
  <si>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</si>
  <si>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</si>
  <si>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</si>
  <si>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</si>
  <si>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</si>
  <si>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</si>
  <si>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</si>
  <si>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</si>
  <si>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</si>
  <si>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</si>
  <si>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</si>
  <si>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</si>
  <si>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</si>
  <si>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</si>
  <si>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</si>
  <si>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</si>
  <si>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</si>
  <si>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</si>
  <si>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</si>
  <si>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</si>
  <si>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</si>
  <si>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</si>
  <si>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</si>
  <si>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</si>
  <si>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</si>
  <si>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</si>
  <si>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</si>
  <si>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</si>
  <si>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</si>
  <si>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</si>
  <si>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</si>
  <si>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</si>
  <si>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</si>
  <si>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</si>
  <si>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</si>
  <si>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</si>
  <si>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</si>
  <si>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</si>
  <si>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</si>
  <si>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</si>
  <si>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</si>
  <si>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</si>
  <si>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</si>
  <si>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</si>
  <si>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</si>
  <si>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</si>
  <si>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</si>
  <si>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</si>
  <si>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</si>
  <si>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</si>
  <si>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</si>
  <si>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</si>
  <si>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</si>
  <si>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</si>
  <si>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</si>
  <si>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</si>
  <si>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</si>
  <si>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</si>
  <si>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</si>
  <si>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</si>
  <si>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</si>
  <si>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</si>
  <si>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</si>
  <si>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</si>
  <si>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</si>
  <si>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</si>
  <si>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</si>
  <si>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</si>
  <si>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</si>
  <si>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</si>
  <si>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</si>
  <si>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</si>
  <si>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</si>
  <si>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</si>
  <si>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</si>
  <si>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</si>
  <si>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</si>
  <si>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</si>
  <si>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</si>
  <si>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</si>
  <si>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</si>
  <si>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</si>
  <si>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</si>
  <si>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</si>
  <si>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</si>
  <si>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</si>
  <si>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</si>
  <si>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</si>
  <si>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</si>
  <si>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</si>
  <si>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</si>
  <si>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</si>
  <si>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</si>
  <si>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</si>
  <si>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</si>
  <si>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</si>
  <si>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</si>
  <si>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</si>
  <si>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</si>
  <si>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</si>
  <si>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</si>
  <si>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</si>
  <si>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</si>
  <si>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</si>
  <si>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</si>
  <si>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</si>
  <si>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</si>
  <si>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</si>
  <si>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</si>
  <si>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</si>
  <si>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</si>
  <si>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</si>
  <si>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</si>
  <si>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</si>
  <si>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</si>
  <si>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</si>
  <si>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</si>
  <si>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</si>
  <si>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</si>
  <si>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</si>
  <si>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</si>
  <si>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</si>
  <si>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</si>
  <si>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</si>
  <si>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</si>
  <si>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</si>
  <si>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</si>
  <si>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</si>
  <si>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</si>
  <si>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</si>
  <si>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</si>
  <si>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</si>
  <si>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</si>
  <si>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</si>
  <si>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</si>
  <si>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</si>
  <si>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</si>
  <si>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</si>
  <si>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</si>
  <si>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</si>
  <si>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</si>
  <si>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</si>
  <si>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</si>
  <si>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</si>
  <si>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</si>
  <si>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</si>
  <si>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</si>
  <si>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</si>
  <si>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</si>
  <si>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</si>
  <si>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</si>
  <si>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</si>
  <si>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</si>
  <si>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</si>
  <si>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</si>
  <si>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</si>
  <si>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</si>
  <si>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</si>
  <si>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</si>
  <si>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</si>
  <si>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</si>
  <si>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</si>
  <si>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</si>
  <si>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</si>
  <si>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</si>
  <si>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</si>
  <si>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</si>
  <si>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</si>
  <si>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</si>
  <si>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</si>
  <si>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</si>
  <si>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</si>
  <si>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</si>
  <si>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</si>
  <si>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</si>
  <si>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</si>
  <si>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</si>
  <si>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</si>
  <si>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</si>
  <si>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</si>
  <si>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</si>
  <si>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</si>
  <si>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</si>
  <si>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</si>
  <si>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</si>
  <si>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</si>
  <si>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</si>
  <si>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</si>
  <si>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</si>
  <si>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</si>
  <si>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</si>
  <si>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</si>
  <si>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</si>
  <si>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</si>
  <si>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</si>
  <si>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</si>
  <si>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</si>
  <si>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</si>
  <si>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</si>
  <si>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</si>
  <si>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</si>
  <si>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</si>
  <si>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</si>
  <si>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</si>
  <si>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</si>
  <si>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</si>
  <si>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</si>
  <si>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</si>
  <si>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</si>
  <si>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</si>
  <si>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</si>
  <si>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</si>
  <si>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</si>
  <si>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</si>
  <si>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</si>
  <si>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</si>
  <si>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</si>
  <si>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</si>
  <si>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</si>
  <si>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</si>
  <si>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</si>
  <si>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</si>
  <si>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</si>
  <si>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</si>
  <si>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</si>
  <si>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</si>
  <si>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</si>
  <si>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</si>
  <si>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</si>
  <si>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</si>
  <si>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</si>
  <si>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</si>
  <si>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</si>
  <si>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</si>
  <si>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</si>
  <si>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</si>
  <si>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</si>
  <si>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</si>
  <si>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</si>
  <si>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</si>
  <si>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</si>
  <si>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</si>
  <si>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</si>
  <si>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</si>
  <si>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</si>
  <si>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</si>
  <si>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</si>
  <si>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</si>
  <si>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</si>
  <si>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</si>
  <si>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</si>
  <si>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</si>
  <si>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</si>
  <si>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</si>
  <si>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</si>
  <si>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</si>
  <si>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</si>
  <si>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</si>
  <si>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</si>
  <si>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</si>
  <si>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</si>
  <si>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</si>
  <si>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</si>
  <si>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</si>
  <si>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</si>
  <si>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</si>
  <si>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</si>
  <si>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</si>
  <si>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</si>
  <si>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</si>
  <si>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</si>
  <si>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</si>
  <si>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</si>
  <si>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</si>
  <si>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</si>
  <si>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</si>
  <si>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</si>
  <si>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</si>
  <si>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</si>
  <si>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</si>
  <si>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</si>
  <si>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</si>
  <si>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</si>
  <si>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</si>
  <si>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</si>
  <si>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</si>
  <si>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</si>
  <si>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</si>
  <si>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</si>
  <si>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</si>
  <si>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</si>
  <si>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</si>
  <si>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</si>
  <si>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</si>
  <si>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</si>
  <si>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</si>
  <si>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</si>
  <si>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</si>
  <si>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</si>
  <si>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</si>
  <si>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</si>
  <si>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</si>
  <si>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</si>
  <si>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</si>
  <si>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</si>
  <si>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</si>
  <si>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</si>
  <si>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</si>
  <si>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</si>
  <si>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</si>
  <si>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</si>
  <si>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</si>
  <si>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</si>
  <si>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</si>
  <si>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</si>
  <si>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</si>
  <si>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</si>
  <si>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</si>
  <si>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</si>
  <si>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</si>
  <si>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</si>
  <si>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</si>
  <si>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</si>
  <si>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</si>
  <si>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</si>
  <si>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</si>
  <si>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</si>
  <si>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</si>
  <si>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</si>
  <si>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</si>
  <si>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</si>
  <si>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</si>
  <si>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</si>
  <si>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</si>
  <si>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</si>
  <si>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</si>
  <si>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</si>
  <si>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</si>
  <si>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</si>
  <si>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</si>
  <si>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</si>
  <si>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</si>
  <si>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</si>
  <si>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</si>
  <si>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</si>
  <si>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</si>
  <si>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</si>
  <si>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</si>
  <si>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</si>
  <si>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</si>
  <si>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</si>
  <si>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</si>
  <si>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</si>
  <si>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</si>
  <si>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</si>
  <si>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</si>
  <si>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</si>
  <si>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</si>
  <si>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</si>
  <si>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</si>
  <si>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</si>
  <si>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</si>
  <si>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</si>
  <si>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</si>
  <si>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</si>
  <si>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</si>
  <si>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</si>
  <si>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</si>
  <si>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</si>
  <si>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</si>
  <si>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</si>
  <si>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</si>
  <si>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</si>
  <si>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</si>
  <si>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</si>
  <si>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</si>
  <si>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</si>
  <si>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</si>
  <si>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</si>
  <si>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</si>
  <si>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</si>
  <si>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</si>
  <si>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</si>
  <si>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</si>
  <si>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</si>
  <si>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</si>
  <si>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</si>
  <si>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</si>
  <si>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</si>
  <si>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</si>
  <si>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</si>
  <si>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</si>
  <si>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</si>
  <si>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</si>
  <si>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</si>
  <si>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</si>
  <si>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</si>
  <si>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</si>
  <si>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</si>
  <si>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</si>
  <si>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</si>
  <si>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</si>
  <si>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</si>
  <si>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</si>
  <si>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</si>
  <si>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</si>
  <si>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</si>
  <si>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</si>
  <si>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</si>
  <si>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</si>
  <si>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</si>
  <si>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</si>
  <si>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</si>
  <si>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</si>
  <si>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</si>
  <si>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</si>
  <si>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</si>
  <si>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</si>
  <si>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</si>
  <si>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</si>
  <si>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</si>
  <si>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</si>
  <si>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</si>
  <si>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</si>
  <si>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</si>
  <si>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</si>
  <si>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</si>
  <si>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</si>
  <si>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</si>
  <si>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</si>
  <si>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</si>
  <si>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</si>
  <si>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</si>
  <si>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</si>
  <si>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</si>
  <si>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</si>
  <si>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</si>
  <si>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</si>
  <si>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</si>
  <si>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</si>
  <si>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</si>
  <si>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</si>
  <si>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</si>
  <si>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</si>
  <si>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</si>
  <si>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</si>
  <si>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</si>
  <si>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</si>
  <si>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</si>
  <si>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</si>
  <si>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</si>
  <si>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</si>
  <si>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</si>
  <si>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</si>
  <si>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</si>
  <si>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</si>
  <si>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</si>
  <si>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</si>
  <si>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</si>
  <si>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</si>
  <si>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</si>
  <si>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</si>
  <si>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</si>
  <si>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</si>
  <si>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</si>
  <si>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</si>
  <si>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</si>
  <si>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</si>
  <si>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</si>
  <si>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</si>
  <si>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</si>
  <si>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</si>
  <si>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</si>
  <si>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</si>
  <si>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</si>
  <si>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</si>
  <si>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</si>
  <si>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</si>
  <si>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</si>
  <si>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</si>
  <si>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</si>
  <si>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</si>
  <si>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</si>
  <si>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</si>
  <si>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</si>
  <si>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</si>
  <si>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</si>
  <si>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</si>
  <si>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</si>
  <si>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</si>
  <si>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</si>
  <si>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</si>
  <si>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</si>
  <si>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</si>
  <si>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</si>
  <si>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</si>
  <si>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</si>
  <si>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</si>
  <si>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</si>
  <si>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</si>
  <si>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</si>
  <si>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</si>
  <si>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</si>
  <si>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</si>
  <si>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</si>
  <si>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</si>
  <si>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</si>
  <si>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</si>
  <si>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</si>
  <si>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</si>
  <si>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</si>
  <si>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</si>
  <si>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</si>
  <si>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</si>
  <si>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</si>
  <si>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</si>
  <si>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</si>
  <si>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</si>
  <si>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</si>
  <si>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</si>
  <si>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</si>
  <si>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</si>
  <si>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</si>
  <si>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</si>
  <si>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</si>
  <si>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</si>
  <si>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</si>
  <si>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</si>
  <si>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</si>
  <si>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</si>
  <si>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</si>
  <si>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</si>
  <si>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</si>
  <si>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</si>
  <si>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</si>
  <si>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</si>
  <si>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</si>
  <si>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</si>
  <si>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</si>
  <si>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</si>
  <si>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</si>
  <si>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</si>
  <si>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</si>
  <si>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</si>
  <si>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</si>
  <si>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</si>
  <si>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</si>
  <si>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</si>
  <si>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</si>
  <si>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</si>
  <si>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</si>
  <si>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</si>
  <si>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</si>
  <si>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</si>
  <si>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</si>
  <si>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</si>
  <si>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</si>
  <si>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</si>
  <si>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</si>
  <si>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</si>
  <si>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</si>
  <si>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</si>
  <si>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</si>
  <si>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</si>
  <si>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</si>
  <si>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</si>
  <si>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</si>
  <si>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</si>
  <si>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</si>
  <si>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</si>
  <si>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</si>
  <si>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</si>
  <si>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</si>
  <si>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</si>
  <si>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</si>
  <si>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</si>
  <si>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</si>
  <si>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</si>
  <si>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</si>
  <si>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</si>
  <si>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</si>
  <si>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</si>
  <si>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</si>
  <si>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</si>
  <si>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</si>
  <si>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</si>
  <si>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</si>
  <si>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</si>
  <si>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</si>
  <si>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</si>
  <si>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</si>
  <si>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</si>
  <si>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</si>
  <si>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</si>
  <si>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</si>
  <si>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</si>
  <si>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</si>
  <si>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</si>
  <si>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</si>
  <si>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</si>
  <si>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</si>
  <si>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</si>
  <si>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</si>
  <si>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</si>
  <si>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</si>
  <si>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</si>
  <si>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</si>
  <si>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</si>
  <si>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</si>
  <si>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</si>
  <si>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</si>
  <si>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</si>
  <si>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</si>
  <si>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</si>
  <si>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</si>
  <si>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</si>
  <si>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</si>
  <si>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</si>
  <si>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</si>
  <si>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</si>
  <si>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</si>
  <si>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</si>
  <si>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</si>
  <si>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</si>
  <si>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</si>
  <si>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</si>
  <si>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</si>
  <si>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</si>
  <si>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</si>
  <si>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</si>
  <si>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</si>
  <si>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</si>
  <si>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</si>
  <si>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</si>
  <si>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</si>
  <si>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</si>
  <si>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</si>
  <si>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</si>
  <si>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</si>
  <si>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</si>
  <si>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</si>
  <si>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</si>
  <si>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</si>
  <si>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</si>
  <si>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</si>
  <si>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</si>
  <si>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</si>
  <si>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</si>
  <si>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</si>
  <si>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</si>
  <si>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</si>
  <si>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</si>
  <si>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</si>
  <si>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</si>
  <si>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</si>
  <si>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</si>
  <si>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</si>
  <si>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</si>
  <si>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</si>
  <si>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</si>
  <si>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</si>
  <si>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</si>
  <si>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</si>
  <si>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</si>
  <si>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</si>
  <si>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</si>
  <si>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</si>
  <si>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</si>
  <si>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</si>
  <si>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</si>
  <si>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</si>
  <si>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</si>
  <si>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</si>
  <si>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</si>
  <si>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</si>
  <si>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</si>
  <si>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</si>
  <si>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</si>
  <si>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</si>
  <si>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</si>
  <si>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</si>
  <si>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</si>
  <si>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</si>
  <si>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</si>
  <si>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</si>
  <si>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</si>
  <si>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</si>
  <si>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</si>
  <si>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</si>
  <si>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</si>
  <si>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</si>
  <si>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</si>
  <si>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</si>
  <si>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</si>
  <si>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</si>
  <si>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</si>
  <si>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</si>
  <si>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</si>
  <si>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</si>
  <si>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</si>
  <si>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</si>
  <si>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</si>
  <si>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</si>
  <si>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</si>
  <si>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</si>
  <si>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</si>
  <si>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</si>
  <si>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</si>
  <si>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</si>
  <si>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</si>
  <si>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</si>
  <si>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</si>
  <si>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</si>
  <si>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</si>
  <si>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</si>
  <si>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</si>
  <si>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</si>
  <si>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</si>
  <si>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</si>
  <si>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</si>
  <si>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</si>
  <si>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</si>
  <si>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</si>
  <si>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</si>
  <si>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</si>
  <si>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</si>
  <si>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</si>
  <si>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</si>
  <si>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</si>
  <si>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</si>
  <si>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</si>
  <si>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</si>
  <si>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</si>
  <si>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</si>
  <si>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</si>
  <si>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</si>
  <si>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</si>
  <si>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</si>
  <si>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</si>
  <si>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</si>
  <si>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</si>
  <si>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</si>
  <si>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</si>
  <si>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</si>
  <si>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</si>
  <si>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</si>
  <si>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</si>
  <si>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</si>
  <si>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</si>
  <si>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</si>
  <si>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</si>
  <si>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</si>
  <si>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</si>
  <si>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</si>
  <si>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</si>
  <si>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</si>
  <si>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</si>
  <si>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</si>
  <si>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</si>
  <si>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</si>
  <si>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</si>
  <si>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</si>
  <si>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</si>
  <si>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</si>
  <si>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</si>
  <si>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</si>
  <si>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</si>
  <si>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</si>
  <si>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</si>
  <si>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</si>
  <si>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</si>
  <si>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</si>
  <si>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</si>
  <si>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</si>
  <si>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</si>
  <si>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</si>
  <si>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</si>
  <si>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</si>
  <si>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</si>
  <si>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</si>
  <si>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</si>
  <si>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</si>
  <si>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</si>
  <si>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</si>
  <si>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</si>
  <si>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</si>
  <si>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</si>
  <si>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</si>
  <si>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</si>
  <si>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</si>
  <si>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</si>
  <si>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</si>
  <si>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</si>
  <si>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</si>
  <si>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</si>
  <si>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</si>
  <si>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</si>
  <si>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</si>
  <si>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</si>
  <si>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</si>
  <si>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</si>
  <si>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</si>
  <si>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</si>
  <si>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</si>
  <si>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</si>
  <si>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</si>
  <si>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</si>
  <si>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</si>
  <si>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</si>
  <si>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</si>
  <si>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</si>
  <si>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</si>
  <si>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</si>
  <si>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</si>
  <si>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</si>
  <si>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</si>
  <si>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</si>
  <si>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</si>
  <si>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</si>
  <si>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</si>
  <si>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</si>
  <si>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</si>
  <si>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</si>
  <si>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</si>
  <si>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</si>
  <si>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</si>
  <si>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</si>
  <si>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</si>
  <si>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</si>
  <si>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</si>
  <si>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</si>
  <si>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</si>
  <si>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</si>
  <si>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</si>
  <si>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</si>
  <si>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</si>
  <si>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</si>
  <si>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</si>
  <si>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</si>
  <si>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</si>
  <si>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</si>
  <si>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</si>
  <si>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</si>
  <si>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</si>
  <si>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</si>
  <si>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</si>
  <si>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</si>
  <si>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</si>
  <si>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</si>
  <si>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</si>
  <si>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</si>
  <si>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</si>
  <si>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</si>
  <si>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</si>
  <si>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</si>
  <si>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</si>
  <si>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</si>
  <si>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</si>
  <si>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</si>
  <si>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</si>
  <si>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</si>
  <si>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</si>
  <si>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</si>
  <si>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</si>
  <si>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</si>
  <si>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</si>
  <si>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</si>
  <si>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</si>
  <si>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</si>
  <si>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</si>
  <si>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</si>
  <si>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</si>
  <si>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</si>
  <si>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</si>
  <si>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</si>
  <si>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</si>
  <si>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</si>
  <si>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</si>
  <si>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</si>
  <si>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</si>
  <si>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</si>
  <si>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</si>
  <si>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</si>
  <si>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</si>
  <si>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</si>
  <si>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</si>
  <si>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</si>
  <si>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</si>
  <si>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</si>
  <si>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</si>
  <si>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</si>
  <si>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</si>
  <si>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</si>
  <si>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</si>
  <si>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</si>
  <si>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</si>
  <si>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</si>
  <si>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</si>
  <si>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</si>
  <si>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</si>
  <si>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</si>
  <si>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</si>
  <si>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</si>
  <si>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</si>
  <si>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</si>
  <si>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</si>
  <si>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</si>
  <si>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</si>
  <si>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</si>
  <si>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</si>
  <si>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</si>
  <si>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</si>
  <si>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</si>
  <si>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</si>
  <si>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</si>
  <si>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</si>
  <si>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</si>
  <si>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</si>
  <si>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</si>
  <si>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</si>
  <si>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</si>
  <si>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</si>
  <si>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</si>
  <si>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</si>
  <si>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</si>
  <si>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</si>
  <si>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</si>
  <si>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</si>
  <si>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</si>
  <si>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</si>
  <si>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</si>
  <si>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</si>
  <si>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</si>
  <si>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</si>
  <si>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</si>
  <si>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</si>
  <si>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</si>
  <si>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</si>
  <si>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</si>
  <si>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</si>
  <si>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</si>
  <si>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</si>
  <si>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</si>
  <si>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</si>
  <si>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</si>
  <si>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</si>
  <si>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</si>
  <si>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</si>
  <si>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</si>
  <si>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</si>
  <si>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</si>
  <si>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</si>
  <si>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</si>
  <si>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</si>
  <si>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</si>
  <si>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</si>
  <si>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</si>
  <si>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</si>
  <si>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</si>
  <si>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</si>
  <si>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</si>
  <si>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</si>
  <si>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</si>
  <si>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</si>
  <si>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</si>
  <si>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</si>
  <si>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</si>
  <si>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</si>
  <si>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</si>
  <si>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</si>
  <si>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</si>
  <si>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</si>
  <si>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</si>
  <si>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</si>
  <si>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</si>
  <si>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</si>
  <si>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</si>
  <si>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</si>
  <si>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</si>
  <si>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</si>
  <si>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</si>
  <si>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</si>
  <si>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</si>
  <si>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</si>
  <si>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</si>
  <si>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</si>
  <si>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</si>
  <si>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</si>
  <si>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</si>
  <si>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</si>
  <si>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</si>
  <si>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</si>
  <si>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</si>
  <si>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</si>
  <si>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</si>
  <si>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</si>
  <si>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</si>
  <si>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</si>
  <si>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</si>
  <si>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</si>
  <si>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</si>
  <si>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</si>
  <si>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</si>
  <si>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</si>
  <si>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</si>
  <si>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</si>
  <si>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</si>
  <si>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</si>
  <si>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</si>
  <si>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</si>
  <si>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</si>
  <si>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</si>
  <si>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</si>
  <si>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</si>
  <si>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</si>
  <si>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</si>
  <si>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</si>
  <si>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</si>
  <si>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</si>
  <si>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</si>
  <si>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</si>
  <si>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</si>
  <si>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</si>
  <si>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</si>
  <si>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</si>
  <si>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</si>
  <si>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</si>
  <si>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</si>
  <si>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</si>
  <si>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</si>
  <si>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</si>
  <si>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</si>
  <si>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</si>
  <si>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</si>
  <si>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</si>
  <si>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</si>
  <si>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</si>
  <si>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</si>
  <si>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</si>
  <si>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</si>
  <si>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</si>
  <si>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</si>
  <si>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</si>
  <si>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</si>
  <si>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</si>
  <si>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</si>
  <si>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</si>
  <si>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</si>
  <si>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</si>
  <si>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</si>
  <si>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</si>
  <si>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</si>
  <si>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</si>
  <si>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</si>
  <si>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</si>
  <si>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</si>
  <si>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</si>
  <si>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</si>
  <si>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</si>
  <si>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</si>
  <si>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</si>
  <si>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</si>
  <si>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</si>
  <si>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</si>
  <si>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</si>
  <si>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</si>
  <si>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</si>
  <si>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</si>
  <si>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</si>
  <si>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</si>
  <si>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</si>
  <si>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</si>
  <si>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</si>
  <si>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</si>
  <si>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</si>
  <si>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</si>
  <si>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</si>
  <si>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</si>
  <si>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</si>
  <si>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</si>
  <si>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</si>
  <si>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</si>
  <si>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</si>
  <si>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</si>
  <si>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</si>
  <si>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</si>
  <si>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</si>
  <si>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</si>
  <si>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</si>
  <si>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</si>
  <si>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</si>
  <si>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</si>
  <si>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</si>
  <si>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</si>
  <si>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</si>
  <si>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</si>
  <si>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</si>
  <si>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</si>
  <si>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</si>
  <si>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</si>
  <si>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</si>
  <si>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</si>
  <si>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</si>
  <si>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</si>
  <si>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</si>
  <si>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</si>
  <si>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</si>
  <si>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</si>
  <si>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</si>
  <si>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</si>
  <si>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</si>
  <si>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</si>
  <si>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</si>
  <si>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</si>
  <si>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</si>
  <si>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</si>
  <si>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</si>
  <si>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</si>
  <si>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</si>
  <si>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</si>
  <si>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</si>
  <si>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</si>
  <si>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</si>
  <si>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</si>
  <si>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</si>
  <si>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</si>
  <si>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</si>
  <si>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</si>
  <si>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</si>
  <si>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</si>
  <si>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</si>
  <si>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</si>
  <si>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</si>
  <si>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</si>
  <si>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</si>
  <si>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</si>
  <si>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</si>
  <si>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</si>
  <si>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</si>
  <si>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</si>
  <si>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</si>
  <si>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</si>
  <si>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</si>
  <si>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</si>
  <si>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</si>
  <si>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</si>
  <si>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</si>
  <si>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</si>
  <si>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</si>
  <si>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</si>
  <si>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</si>
  <si>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</si>
  <si>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</si>
  <si>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</si>
  <si>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</si>
  <si>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</si>
  <si>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</si>
  <si>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</si>
  <si>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</si>
  <si>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</si>
  <si>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</si>
  <si>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</si>
  <si>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</si>
  <si>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</si>
  <si>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</si>
  <si>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</si>
  <si>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</si>
  <si>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</si>
  <si>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</si>
  <si>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</si>
  <si>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</si>
  <si>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</si>
  <si>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</si>
  <si>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</si>
  <si>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</si>
  <si>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</si>
  <si>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</si>
  <si>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</si>
  <si>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</si>
  <si>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</si>
  <si>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</si>
  <si>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</si>
  <si>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</si>
  <si>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</si>
  <si>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</si>
  <si>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</si>
  <si>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</si>
  <si>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</si>
  <si>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</si>
  <si>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</si>
  <si>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</si>
  <si>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</si>
  <si>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</si>
  <si>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</si>
  <si>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</si>
  <si>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</si>
  <si>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</si>
  <si>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</si>
  <si>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</si>
  <si>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</si>
  <si>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</si>
  <si>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</si>
  <si>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</si>
  <si>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</si>
  <si>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</si>
  <si>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</si>
  <si>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</si>
  <si>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</si>
  <si>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</si>
  <si>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</si>
  <si>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</si>
  <si>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</si>
  <si>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</si>
  <si>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</si>
  <si>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</si>
  <si>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</si>
  <si>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</si>
  <si>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</si>
  <si>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</si>
  <si>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</si>
  <si>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</si>
  <si>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</si>
  <si>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</si>
  <si>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</si>
  <si>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</si>
  <si>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</si>
  <si>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</si>
  <si>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</si>
  <si>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</si>
  <si>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</si>
  <si>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</si>
  <si>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</si>
  <si>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</si>
  <si>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</si>
  <si>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</si>
  <si>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</si>
  <si>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</si>
  <si>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</si>
  <si>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</si>
  <si>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</si>
  <si>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</si>
  <si>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</si>
  <si>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</si>
  <si>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</si>
  <si>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</si>
  <si>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</si>
  <si>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</si>
  <si>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</si>
  <si>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</si>
  <si>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</si>
  <si>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</si>
  <si>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</si>
  <si>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</si>
  <si>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</si>
  <si>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</si>
  <si>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</si>
  <si>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</si>
  <si>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</si>
  <si>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</si>
  <si>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</si>
  <si>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</si>
  <si>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</si>
  <si>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</si>
  <si>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</si>
  <si>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</si>
  <si>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</si>
  <si>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</si>
  <si>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</si>
  <si>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</si>
  <si>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</si>
  <si>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</si>
  <si>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</si>
  <si>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</si>
  <si>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</si>
  <si>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</si>
  <si>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</si>
  <si>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</si>
  <si>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</si>
  <si>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</si>
  <si>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</si>
  <si>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</si>
  <si>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</si>
  <si>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</si>
  <si>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</si>
  <si>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</si>
  <si>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</si>
  <si>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</si>
  <si>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</si>
  <si>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</si>
  <si>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</si>
  <si>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</si>
  <si>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</si>
  <si>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</si>
  <si>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</si>
  <si>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</si>
  <si>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</si>
  <si>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</si>
  <si>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</si>
  <si>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</si>
  <si>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</si>
  <si>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</si>
  <si>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</si>
  <si>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</si>
  <si>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</si>
  <si>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</si>
  <si>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</si>
  <si>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</si>
  <si>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</si>
  <si>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</si>
  <si>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</si>
  <si>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</si>
  <si>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</si>
  <si>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</si>
  <si>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</si>
  <si>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</si>
  <si>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</si>
  <si>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</si>
  <si>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</si>
  <si>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</si>
  <si>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</si>
  <si>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</si>
  <si>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</si>
  <si>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</si>
  <si>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</si>
  <si>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</si>
  <si>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</si>
  <si>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</si>
  <si>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</si>
  <si>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</si>
  <si>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</si>
  <si>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</si>
  <si>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</si>
  <si>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</si>
  <si>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</si>
  <si>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</si>
  <si>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</si>
  <si>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</si>
  <si>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</si>
  <si>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</si>
  <si>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</si>
  <si>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</si>
  <si>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</si>
  <si>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</si>
  <si>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</si>
  <si>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</si>
  <si>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</si>
  <si>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</si>
  <si>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</si>
  <si>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</si>
  <si>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</si>
  <si>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</si>
  <si>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</si>
  <si>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</si>
  <si>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</si>
  <si>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</si>
  <si>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</si>
  <si>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</si>
  <si>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</si>
  <si>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</si>
  <si>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</si>
  <si>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</si>
  <si>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</si>
  <si>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</si>
  <si>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</si>
  <si>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</si>
  <si>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</si>
  <si>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</si>
  <si>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</si>
  <si>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</si>
  <si>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</si>
  <si>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</si>
  <si>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</si>
  <si>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</si>
  <si>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</si>
  <si>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</si>
  <si>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</si>
  <si>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</si>
  <si>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</si>
  <si>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</si>
  <si>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</si>
  <si>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</si>
  <si>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</si>
  <si>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</si>
  <si>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</si>
  <si>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</si>
  <si>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</si>
  <si>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</si>
  <si>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</si>
  <si>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</si>
  <si>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</si>
  <si>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</si>
  <si>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</si>
  <si>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</si>
  <si>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</si>
  <si>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</si>
  <si>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</si>
  <si>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</si>
  <si>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</si>
  <si>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</si>
  <si>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</si>
  <si>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</si>
  <si>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</si>
  <si>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</si>
  <si>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</si>
  <si>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</si>
  <si>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</si>
  <si>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</si>
  <si>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</si>
  <si>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</si>
  <si>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</si>
  <si>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</si>
  <si>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</si>
  <si>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</si>
  <si>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</si>
  <si>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</si>
  <si>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</si>
  <si>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</si>
  <si>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</si>
  <si>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</si>
  <si>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</si>
  <si>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</si>
  <si>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</si>
  <si>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</si>
  <si>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</si>
  <si>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</si>
  <si>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</si>
  <si>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</si>
  <si>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</si>
  <si>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</si>
  <si>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</si>
  <si>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</si>
  <si>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</si>
  <si>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</si>
  <si>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</si>
  <si>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</si>
  <si>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</si>
  <si>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</si>
  <si>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</si>
  <si>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</si>
  <si>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</si>
  <si>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</si>
  <si>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</si>
  <si>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</si>
  <si>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</si>
  <si>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</si>
  <si>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</si>
  <si>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</si>
  <si>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</si>
  <si>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</si>
  <si>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</si>
  <si>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</si>
  <si>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</si>
  <si>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</si>
  <si>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</si>
  <si>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</si>
  <si>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</si>
  <si>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</si>
  <si>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</si>
  <si>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</si>
  <si>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</si>
  <si>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</si>
  <si>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</si>
  <si>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</si>
  <si>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</si>
  <si>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</si>
  <si>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</si>
  <si>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</si>
  <si>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</si>
  <si>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</si>
  <si>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</si>
  <si>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</si>
  <si>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</si>
  <si>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</si>
  <si>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</si>
  <si>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</si>
  <si>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</si>
  <si>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</si>
  <si>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</si>
  <si>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</si>
  <si>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</si>
  <si>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</si>
  <si>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</si>
  <si>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</si>
  <si>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</si>
  <si>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</si>
  <si>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</si>
  <si>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</si>
  <si>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</si>
  <si>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</si>
  <si>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</si>
  <si>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</si>
  <si>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</si>
  <si>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</si>
  <si>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</si>
  <si>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</si>
  <si>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</si>
  <si>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</si>
  <si>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</si>
  <si>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</si>
  <si>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</si>
  <si>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</si>
  <si>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</si>
  <si>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</si>
  <si>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</si>
  <si>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</si>
  <si>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</si>
  <si>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</si>
  <si>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</si>
  <si>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</si>
  <si>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</si>
  <si>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</si>
  <si>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</si>
  <si>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</si>
  <si>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</si>
  <si>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</si>
  <si>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</si>
  <si>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</si>
  <si>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</si>
  <si>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</si>
  <si>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</si>
  <si>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</si>
  <si>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</si>
  <si>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</si>
  <si>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</si>
  <si>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</si>
  <si>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</si>
  <si>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</si>
  <si>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</si>
  <si>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</si>
  <si>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</si>
  <si>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</si>
  <si>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</si>
  <si>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</si>
  <si>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</si>
  <si>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</si>
  <si>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</si>
  <si>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</si>
  <si>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</si>
  <si>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</si>
  <si>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</si>
  <si>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</si>
  <si>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</si>
  <si>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</si>
  <si>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</si>
  <si>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</si>
  <si>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</si>
  <si>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</si>
  <si>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</si>
  <si>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</si>
  <si>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</si>
  <si>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</si>
  <si>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</si>
  <si>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</si>
  <si>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</si>
  <si>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</si>
  <si>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</si>
  <si>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</si>
  <si>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</si>
  <si>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</si>
  <si>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</si>
  <si>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</si>
  <si>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</si>
  <si>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</si>
  <si>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</si>
  <si>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</si>
  <si>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</si>
  <si>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</si>
  <si>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</si>
  <si>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</si>
  <si>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</si>
  <si>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</si>
  <si>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</si>
  <si>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</si>
  <si>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</si>
  <si>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</si>
  <si>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</si>
  <si>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</si>
  <si>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</si>
  <si>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</si>
  <si>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</si>
  <si>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</si>
  <si>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</si>
  <si>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</si>
  <si>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</si>
  <si>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</si>
  <si>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</si>
  <si>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</si>
  <si>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</si>
  <si>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</si>
  <si>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</si>
  <si>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</si>
  <si>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</si>
  <si>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</si>
  <si>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</si>
  <si>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</si>
  <si>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</si>
  <si>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</si>
  <si>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</si>
  <si>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</si>
  <si>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</si>
  <si>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</si>
  <si>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</si>
  <si>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</si>
  <si>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</si>
  <si>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</si>
  <si>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</si>
  <si>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</si>
  <si>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</si>
  <si>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</si>
  <si>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</si>
  <si>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</si>
  <si>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</si>
  <si>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</si>
  <si>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</si>
  <si>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</si>
  <si>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</si>
  <si>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</si>
  <si>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</si>
  <si>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</si>
  <si>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</si>
  <si>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</si>
  <si>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</si>
  <si>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</si>
  <si>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</si>
  <si>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</si>
  <si>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</si>
  <si>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</si>
  <si>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</si>
  <si>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</si>
  <si>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</si>
  <si>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</si>
  <si>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</si>
  <si>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</si>
  <si>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</si>
  <si>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</si>
  <si>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</si>
  <si>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</si>
  <si>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</si>
  <si>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</si>
  <si>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</si>
  <si>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</si>
  <si>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</si>
  <si>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</si>
  <si>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</si>
  <si>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</si>
  <si>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</si>
  <si>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</si>
  <si>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</si>
  <si>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</si>
  <si>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</si>
  <si>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</si>
  <si>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</si>
  <si>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</si>
  <si>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</si>
  <si>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</si>
  <si>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</si>
  <si>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</si>
  <si>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</si>
  <si>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</si>
  <si>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</si>
  <si>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</si>
  <si>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</si>
  <si>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</si>
  <si>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</si>
  <si>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</si>
  <si>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</si>
  <si>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</si>
  <si>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</si>
  <si>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</si>
  <si>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</si>
  <si>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</si>
  <si>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</si>
  <si>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</si>
  <si>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</si>
  <si>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</si>
  <si>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</si>
  <si>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</si>
  <si>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</si>
  <si>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</si>
  <si>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</si>
  <si>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</si>
  <si>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</si>
  <si>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</si>
  <si>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</si>
  <si>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</si>
  <si>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</si>
  <si>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</si>
  <si>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</si>
  <si>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</si>
  <si>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</si>
  <si>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</si>
  <si>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</si>
  <si>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</si>
  <si>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</si>
  <si>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</si>
  <si>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</si>
  <si>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</si>
  <si>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</si>
  <si>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</si>
  <si>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</si>
  <si>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</si>
  <si>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</si>
  <si>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</si>
  <si>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</si>
  <si>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</si>
  <si>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</si>
  <si>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</si>
  <si>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</si>
  <si>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</si>
  <si>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</si>
  <si>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</si>
  <si>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</si>
  <si>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</si>
  <si>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</si>
  <si>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</si>
  <si>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</si>
  <si>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</si>
  <si>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</si>
  <si>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</si>
  <si>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</si>
  <si>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</si>
  <si>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</si>
  <si>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</si>
  <si>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</si>
  <si>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</si>
  <si>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</si>
  <si>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</si>
  <si>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</si>
  <si>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</si>
  <si>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</si>
  <si>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</si>
  <si>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</si>
  <si>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</si>
  <si>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</si>
  <si>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</si>
  <si>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</si>
  <si>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</si>
  <si>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</si>
  <si>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</si>
  <si>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</si>
  <si>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</si>
  <si>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</si>
  <si>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</si>
  <si>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</si>
  <si>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</si>
  <si>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</si>
  <si>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</si>
  <si>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</si>
  <si>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</si>
  <si>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</si>
  <si>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</si>
  <si>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</si>
  <si>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</si>
  <si>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</si>
  <si>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</si>
  <si>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</si>
  <si>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</si>
  <si>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</si>
  <si>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</si>
  <si>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</si>
  <si>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</si>
  <si>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</si>
  <si>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</si>
  <si>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</si>
  <si>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</si>
  <si>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</si>
  <si>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</si>
  <si>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</si>
  <si>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</si>
  <si>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</si>
  <si>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</si>
  <si>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</si>
  <si>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</si>
  <si>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</si>
  <si>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</si>
  <si>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</si>
  <si>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</si>
  <si>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</si>
  <si>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</si>
  <si>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</si>
  <si>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</si>
  <si>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</si>
  <si>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</si>
  <si>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</si>
  <si>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</si>
  <si>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</si>
  <si>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</si>
  <si>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</si>
  <si>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</si>
  <si>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</si>
  <si>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</si>
  <si>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</si>
  <si>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</si>
  <si>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</si>
  <si>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</si>
  <si>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</si>
  <si>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</si>
  <si>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</si>
  <si>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</si>
  <si>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</si>
  <si>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</si>
  <si>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</si>
  <si>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</si>
  <si>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</si>
  <si>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</si>
  <si>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</si>
  <si>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</si>
  <si>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</si>
  <si>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</si>
  <si>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</si>
  <si>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</si>
  <si>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</si>
  <si>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</si>
  <si>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</si>
  <si>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</si>
  <si>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</si>
  <si>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</si>
  <si>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</si>
  <si>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</si>
  <si>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</si>
  <si>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</si>
  <si>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</si>
  <si>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</si>
  <si>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</si>
  <si>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</si>
  <si>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</si>
  <si>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</si>
  <si>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</si>
  <si>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</si>
  <si>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</si>
  <si>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</si>
  <si>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</si>
  <si>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</si>
  <si>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</si>
  <si>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</si>
  <si>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</si>
  <si>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</si>
  <si>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</si>
  <si>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</si>
  <si>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</si>
  <si>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</si>
  <si>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</si>
  <si>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</si>
  <si>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</si>
  <si>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</si>
  <si>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</si>
  <si>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</si>
  <si>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</si>
  <si>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</si>
  <si>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</si>
  <si>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</si>
  <si>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</si>
  <si>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</si>
  <si>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</si>
  <si>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</si>
  <si>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</si>
  <si>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</si>
  <si>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</si>
  <si>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</si>
  <si>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</si>
  <si>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</si>
  <si>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</si>
  <si>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</si>
  <si>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</si>
  <si>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</si>
  <si>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</si>
  <si>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</si>
  <si>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</si>
  <si>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</si>
  <si>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</si>
  <si>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</si>
  <si>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</si>
  <si>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</si>
  <si>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</si>
  <si>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</si>
  <si>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</si>
  <si>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</si>
  <si>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</si>
  <si>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</si>
  <si>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</si>
  <si>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</si>
  <si>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</si>
  <si>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</si>
  <si>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</si>
  <si>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</si>
  <si>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</si>
  <si>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</si>
  <si>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</si>
  <si>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</si>
  <si>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</si>
  <si>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</si>
  <si>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</si>
  <si>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</si>
  <si>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</si>
  <si>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</si>
  <si>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</si>
  <si>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</si>
  <si>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</si>
  <si>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</si>
  <si>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</si>
  <si>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</si>
  <si>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</si>
  <si>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</si>
  <si>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</si>
  <si>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</si>
  <si>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</si>
  <si>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</si>
  <si>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</si>
  <si>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</si>
  <si>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</si>
  <si>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</si>
  <si>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</si>
  <si>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</si>
  <si>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</si>
  <si>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</si>
  <si>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</si>
  <si>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</si>
  <si>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</si>
  <si>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</si>
  <si>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</si>
  <si>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</si>
  <si>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</si>
  <si>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</si>
  <si>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</si>
  <si>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</si>
  <si>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</si>
  <si>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</si>
  <si>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</si>
  <si>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</si>
  <si>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</si>
  <si>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</si>
  <si>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</si>
  <si>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</si>
  <si>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</si>
  <si>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</si>
  <si>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</si>
  <si>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</si>
  <si>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</si>
  <si>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</si>
  <si>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</si>
  <si>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</si>
  <si>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</si>
  <si>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</si>
  <si>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</si>
  <si>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</si>
  <si>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</si>
  <si>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</si>
  <si>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</si>
  <si>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</si>
  <si>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</si>
  <si>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</si>
  <si>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</si>
  <si>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</si>
  <si>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</si>
  <si>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</si>
  <si>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</si>
  <si>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</si>
  <si>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</si>
  <si>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</si>
  <si>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</si>
  <si>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</si>
  <si>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</si>
  <si>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</si>
  <si>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</si>
  <si>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</si>
  <si>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</si>
  <si>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</si>
  <si>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</si>
  <si>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</si>
  <si>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</si>
  <si>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</si>
  <si>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</si>
  <si>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</si>
  <si>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</si>
  <si>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</si>
  <si>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</si>
  <si>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</si>
  <si>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</si>
  <si>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</si>
  <si>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</si>
  <si>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</si>
  <si>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</si>
  <si>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</si>
  <si>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</si>
  <si>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</si>
  <si>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</si>
  <si>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</si>
  <si>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</si>
  <si>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</si>
  <si>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</si>
  <si>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</si>
  <si>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</si>
  <si>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</si>
  <si>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</si>
  <si>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</si>
  <si>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</si>
  <si>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</si>
  <si>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</si>
  <si>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</si>
  <si>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</si>
  <si>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</si>
  <si>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</si>
  <si>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</si>
  <si>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</si>
  <si>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</si>
  <si>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</si>
  <si>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</si>
  <si>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</si>
  <si>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</si>
  <si>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</si>
  <si>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</si>
  <si>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</si>
  <si>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</si>
  <si>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</si>
  <si>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</si>
  <si>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</si>
  <si>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</si>
  <si>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</si>
  <si>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</si>
  <si>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</si>
  <si>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</si>
  <si>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</si>
  <si>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</si>
  <si>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</si>
  <si>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</si>
  <si>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</si>
  <si>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</si>
  <si>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</si>
  <si>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</si>
  <si>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</si>
  <si>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</si>
  <si>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</si>
  <si>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</si>
  <si>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</si>
  <si>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</si>
  <si>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</si>
  <si>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</si>
  <si>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</si>
  <si>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</si>
  <si>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</si>
  <si>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</si>
  <si>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</si>
  <si>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</si>
  <si>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</si>
  <si>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</si>
  <si>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</si>
  <si>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</si>
  <si>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</si>
  <si>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</si>
  <si>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</si>
  <si>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</si>
  <si>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</si>
  <si>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</si>
  <si>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</si>
  <si>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</si>
  <si>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</si>
  <si>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</si>
  <si>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</si>
  <si>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</si>
  <si>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</si>
  <si>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</si>
  <si>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</si>
  <si>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</si>
  <si>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</si>
  <si>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</si>
  <si>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</si>
  <si>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</si>
  <si>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</si>
  <si>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</si>
  <si>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</si>
  <si>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</si>
  <si>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</si>
  <si>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</si>
  <si>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</si>
  <si>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</si>
  <si>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</si>
  <si>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</si>
  <si>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</si>
  <si>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</si>
  <si>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</si>
  <si>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</si>
  <si>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</si>
  <si>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</si>
  <si>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</si>
  <si>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</si>
  <si>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</si>
  <si>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</si>
  <si>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</si>
  <si>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</si>
  <si>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</si>
  <si>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</si>
  <si>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</si>
  <si>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</si>
  <si>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</si>
  <si>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</si>
  <si>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</si>
  <si>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</si>
  <si>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</si>
  <si>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</si>
  <si>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</si>
  <si>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</si>
  <si>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</si>
  <si>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</si>
  <si>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</si>
  <si>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</si>
  <si>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</si>
  <si>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</si>
  <si>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</si>
  <si>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</si>
  <si>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</si>
  <si>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</si>
  <si>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</si>
  <si>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</si>
  <si>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</si>
  <si>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</si>
  <si>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</si>
  <si>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</si>
  <si>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</si>
  <si>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</si>
  <si>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</si>
  <si>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</si>
  <si>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</si>
  <si>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</si>
  <si>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</si>
  <si>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</si>
  <si>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</si>
  <si>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</si>
  <si>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</si>
  <si>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</si>
  <si>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</si>
  <si>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</si>
  <si>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</si>
  <si>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</si>
  <si>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</si>
  <si>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</si>
  <si>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</si>
  <si>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</si>
  <si>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</si>
  <si>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</si>
  <si>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</si>
  <si>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</si>
  <si>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</si>
  <si>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</si>
  <si>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</si>
  <si>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</si>
  <si>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</si>
  <si>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</si>
  <si>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</si>
  <si>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</si>
  <si>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</si>
  <si>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</si>
  <si>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</si>
  <si>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</si>
  <si>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</si>
  <si>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</si>
  <si>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</si>
  <si>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</si>
  <si>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</si>
  <si>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</si>
  <si>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</si>
  <si>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</si>
  <si>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</si>
  <si>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</si>
  <si>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</si>
  <si>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</si>
  <si>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</si>
  <si>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</si>
  <si>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</si>
  <si>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</si>
  <si>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</si>
  <si>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</si>
  <si>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</si>
  <si>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</si>
  <si>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</si>
  <si>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</si>
  <si>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</si>
  <si>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</si>
  <si>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</si>
  <si>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</si>
  <si>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</si>
  <si>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</si>
  <si>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</si>
  <si>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</si>
  <si>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</si>
  <si>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</si>
  <si>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</si>
  <si>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</si>
  <si>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</si>
  <si>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</si>
  <si>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</si>
  <si>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</si>
  <si>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</si>
  <si>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</si>
  <si>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</si>
  <si>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</si>
  <si>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</si>
  <si>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</si>
  <si>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</si>
  <si>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</si>
  <si>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</si>
  <si>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</si>
  <si>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</si>
  <si>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</si>
  <si>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</si>
  <si>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</si>
  <si>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</si>
  <si>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</si>
  <si>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</si>
  <si>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</si>
  <si>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</si>
  <si>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</si>
  <si>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</si>
  <si>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</si>
  <si>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</si>
  <si>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</si>
  <si>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</si>
  <si>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</si>
  <si>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</si>
  <si>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</si>
  <si>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</si>
  <si>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</si>
  <si>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</si>
  <si>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</si>
  <si>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</si>
  <si>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</si>
  <si>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</si>
  <si>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</si>
  <si>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</si>
  <si>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</si>
  <si>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</si>
  <si>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</si>
  <si>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</si>
  <si>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</si>
  <si>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</si>
  <si>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</si>
  <si>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</si>
  <si>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</si>
  <si>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</si>
  <si>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</si>
  <si>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</si>
  <si>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</si>
  <si>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</si>
  <si>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</si>
  <si>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</si>
  <si>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</si>
  <si>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</si>
  <si>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</si>
  <si>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</si>
  <si>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</si>
  <si>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</si>
  <si>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</si>
  <si>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</si>
  <si>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</si>
  <si>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</si>
  <si>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</si>
  <si>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</si>
  <si>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</si>
  <si>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</si>
  <si>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</si>
  <si>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</si>
  <si>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</si>
  <si>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</si>
  <si>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</si>
  <si>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</si>
  <si>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</si>
  <si>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</si>
  <si>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</si>
  <si>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</si>
  <si>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</si>
  <si>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</si>
  <si>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</si>
  <si>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</si>
  <si>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</si>
  <si>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</si>
  <si>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</si>
  <si>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</si>
  <si>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</si>
  <si>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</si>
  <si>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</si>
  <si>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</si>
  <si>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</si>
  <si>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</si>
  <si>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</si>
  <si>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</si>
  <si>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</si>
  <si>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</si>
  <si>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</si>
  <si>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</si>
  <si>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</si>
  <si>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</si>
  <si>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</si>
  <si>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</si>
  <si>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</si>
  <si>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</si>
  <si>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</si>
  <si>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</si>
  <si>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</si>
  <si>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</si>
  <si>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</si>
  <si>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</si>
  <si>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</si>
  <si>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</si>
  <si>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</si>
  <si>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</si>
  <si>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</si>
  <si>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</si>
  <si>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</si>
  <si>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</si>
  <si>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</si>
  <si>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</si>
  <si>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</si>
  <si>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</si>
  <si>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</si>
  <si>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</si>
  <si>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</si>
  <si>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</si>
  <si>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</si>
  <si>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</si>
  <si>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</si>
  <si>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</si>
  <si>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</si>
  <si>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</si>
  <si>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</si>
  <si>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</si>
  <si>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</si>
  <si>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</si>
  <si>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</si>
  <si>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</si>
  <si>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</si>
  <si>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</si>
  <si>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</si>
  <si>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</si>
  <si>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</si>
  <si>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</si>
  <si>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</si>
  <si>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</si>
  <si>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</si>
  <si>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</si>
  <si>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</si>
  <si>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</si>
  <si>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</si>
  <si>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</si>
  <si>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</si>
  <si>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</si>
  <si>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</si>
  <si>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</si>
  <si>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</si>
  <si>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</si>
  <si>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</si>
  <si>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</si>
  <si>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</si>
  <si>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</si>
  <si>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</si>
  <si>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</si>
  <si>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</si>
  <si>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</si>
  <si>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</si>
  <si>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</si>
  <si>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</si>
  <si>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</si>
  <si>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</si>
  <si>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</si>
  <si>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</si>
  <si>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</si>
  <si>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</si>
  <si>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</si>
  <si>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</si>
  <si>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</si>
  <si>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</si>
  <si>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</si>
  <si>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</si>
  <si>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</si>
  <si>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</si>
  <si>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</si>
  <si>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</si>
  <si>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</si>
  <si>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</si>
  <si>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</si>
  <si>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</si>
  <si>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</si>
  <si>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</si>
  <si>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</si>
  <si>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</si>
  <si>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</si>
  <si>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</si>
  <si>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</si>
  <si>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</si>
  <si>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</si>
  <si>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</si>
  <si>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</si>
  <si>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</si>
  <si>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</si>
  <si>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</si>
  <si>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</si>
  <si>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</si>
  <si>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</si>
  <si>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</si>
  <si>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</si>
  <si>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</si>
  <si>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</si>
  <si>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</si>
  <si>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</si>
  <si>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</si>
  <si>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</si>
  <si>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</si>
  <si>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</si>
  <si>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</si>
  <si>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</si>
  <si>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</si>
  <si>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</si>
  <si>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</si>
  <si>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</si>
  <si>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</si>
  <si>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</si>
  <si>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</si>
  <si>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</si>
  <si>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</si>
  <si>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</si>
  <si>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</si>
  <si>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</si>
  <si>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</si>
  <si>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</si>
  <si>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</si>
  <si>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</si>
  <si>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</si>
  <si>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</si>
  <si>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</si>
  <si>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</si>
  <si>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</si>
  <si>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</si>
  <si>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</si>
  <si>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</si>
  <si>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</si>
  <si>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</si>
  <si>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</si>
  <si>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</si>
  <si>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</si>
  <si>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</si>
  <si>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</si>
  <si>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</si>
  <si>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</si>
  <si>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</si>
  <si>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</si>
  <si>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</si>
  <si>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</si>
  <si>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</si>
  <si>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</si>
  <si>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</si>
  <si>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</si>
  <si>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</si>
  <si>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</si>
  <si>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</si>
  <si>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</si>
  <si>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</si>
  <si>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</si>
  <si>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</si>
  <si>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</si>
  <si>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</si>
  <si>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</si>
  <si>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</si>
  <si>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</si>
  <si>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</si>
  <si>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</si>
  <si>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</si>
  <si>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</si>
  <si>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</si>
  <si>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</si>
  <si>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</si>
  <si>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</si>
  <si>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</si>
  <si>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</si>
  <si>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</si>
  <si>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</si>
  <si>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</si>
  <si>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</si>
  <si>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</si>
  <si>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</si>
  <si>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</si>
  <si>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</si>
  <si>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</si>
  <si>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</si>
  <si>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</si>
  <si>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</si>
  <si>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</si>
  <si>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</si>
  <si>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</si>
  <si>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</si>
  <si>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</si>
  <si>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</si>
  <si>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</si>
  <si>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</si>
  <si>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</si>
  <si>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</si>
  <si>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</si>
  <si>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</si>
  <si>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</si>
  <si>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</si>
  <si>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</si>
  <si>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</si>
  <si>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</si>
  <si>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</si>
  <si>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</si>
  <si>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</si>
  <si>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</si>
  <si>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</si>
  <si>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</si>
  <si>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</si>
  <si>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</si>
  <si>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</si>
  <si>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</si>
  <si>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</si>
  <si>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</si>
  <si>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</si>
  <si>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</si>
  <si>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</si>
  <si>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</si>
  <si>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</si>
  <si>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</si>
  <si>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</si>
  <si>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</si>
  <si>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</si>
  <si>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</si>
  <si>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</si>
  <si>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</si>
  <si>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</si>
  <si>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</si>
  <si>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</si>
  <si>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</si>
  <si>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</si>
  <si>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</si>
  <si>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</si>
  <si>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</si>
  <si>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</si>
  <si>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</si>
  <si>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</si>
  <si>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</si>
  <si>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</si>
  <si>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</si>
  <si>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</si>
  <si>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</si>
  <si>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</si>
  <si>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</si>
  <si>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</si>
  <si>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</si>
  <si>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</si>
  <si>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</si>
  <si>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</si>
  <si>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</si>
  <si>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</si>
  <si>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</si>
  <si>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</si>
  <si>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</si>
  <si>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</si>
  <si>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</si>
  <si>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</si>
  <si>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</si>
  <si>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</si>
  <si>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</si>
  <si>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</si>
  <si>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</si>
  <si>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</si>
  <si>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</si>
  <si>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</si>
  <si>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</si>
  <si>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</si>
  <si>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</si>
  <si>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</si>
  <si>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</si>
  <si>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</si>
  <si>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</si>
  <si>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</si>
  <si>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</si>
  <si>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</si>
  <si>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</si>
  <si>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</si>
  <si>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</si>
  <si>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</si>
  <si>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</si>
  <si>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</si>
  <si>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</si>
  <si>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</si>
  <si>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</si>
  <si>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</si>
  <si>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</si>
  <si>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</si>
  <si>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</si>
  <si>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</si>
  <si>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</si>
  <si>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</si>
  <si>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</si>
  <si>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</si>
  <si>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</si>
  <si>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</si>
  <si>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</si>
  <si>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</si>
  <si>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</si>
  <si>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</si>
  <si>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</si>
  <si>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</si>
  <si>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</si>
  <si>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</si>
  <si>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</si>
  <si>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</si>
  <si>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</si>
  <si>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</si>
  <si>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</si>
  <si>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</si>
  <si>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</si>
  <si>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</si>
  <si>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</si>
  <si>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</si>
  <si>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</si>
  <si>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</si>
  <si>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</si>
  <si>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</si>
  <si>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</si>
  <si>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</si>
  <si>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</si>
  <si>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</si>
  <si>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</si>
  <si>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</si>
  <si>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</si>
  <si>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</si>
  <si>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</si>
  <si>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</si>
  <si>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</si>
  <si>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</si>
  <si>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</si>
  <si>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</si>
  <si>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</si>
  <si>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</si>
  <si>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</si>
  <si>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</si>
  <si>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</si>
  <si>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</si>
  <si>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</si>
  <si>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</si>
  <si>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</si>
  <si>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</si>
  <si>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</si>
  <si>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</si>
  <si>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</si>
  <si>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</si>
  <si>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</si>
  <si>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</si>
  <si>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</si>
  <si>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</si>
  <si>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</si>
  <si>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</si>
  <si>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</si>
  <si>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</si>
  <si>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</si>
  <si>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</si>
  <si>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</si>
  <si>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</si>
  <si>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</si>
  <si>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</si>
  <si>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</si>
  <si>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</si>
  <si>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</si>
  <si>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</si>
  <si>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</si>
  <si>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</si>
  <si>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</si>
  <si>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</si>
  <si>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</si>
  <si>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</si>
  <si>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</si>
  <si>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</si>
  <si>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</si>
  <si>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</si>
  <si>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</si>
  <si>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</si>
  <si>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</si>
  <si>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</si>
  <si>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</si>
  <si>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</si>
  <si>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</si>
  <si>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</si>
  <si>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</si>
  <si>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</si>
  <si>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</si>
  <si>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</si>
  <si>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</si>
  <si>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</si>
  <si>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</si>
  <si>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</si>
  <si>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</si>
  <si>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</si>
  <si>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</si>
  <si>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</si>
  <si>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</si>
  <si>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</si>
  <si>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</si>
  <si>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</si>
  <si>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</si>
  <si>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</si>
  <si>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</si>
  <si>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</si>
  <si>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</si>
  <si>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</si>
  <si>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</si>
  <si>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</si>
  <si>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</si>
  <si>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</si>
  <si>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</si>
  <si>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</si>
  <si>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</si>
  <si>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</si>
  <si>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</si>
  <si>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</si>
  <si>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</si>
  <si>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</si>
  <si>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</si>
  <si>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</si>
  <si>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</si>
  <si>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</si>
  <si>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</si>
  <si>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</si>
  <si>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</si>
  <si>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</si>
  <si>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</si>
  <si>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</si>
  <si>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</si>
  <si>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</si>
  <si>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</si>
  <si>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</si>
  <si>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</si>
  <si>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</si>
  <si>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</si>
  <si>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</si>
  <si>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</si>
  <si>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</si>
  <si>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</si>
  <si>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</si>
  <si>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</si>
  <si>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</si>
  <si>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</si>
  <si>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</si>
  <si>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</si>
  <si>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</si>
  <si>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</si>
  <si>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</si>
  <si>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</si>
  <si>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</si>
  <si>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</si>
  <si>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</si>
  <si>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</si>
  <si>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</si>
  <si>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</si>
  <si>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</si>
  <si>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</si>
  <si>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</si>
  <si>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</si>
  <si>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</si>
  <si>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</si>
  <si>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</si>
  <si>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</si>
  <si>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</si>
  <si>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</si>
  <si>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</si>
  <si>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</si>
  <si>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</si>
  <si>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</si>
  <si>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</si>
  <si>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</si>
  <si>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</si>
  <si>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</si>
  <si>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</si>
  <si>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</si>
  <si>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</si>
  <si>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</si>
  <si>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</si>
  <si>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</si>
  <si>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</si>
  <si>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</si>
  <si>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</si>
  <si>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</si>
  <si>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</si>
  <si>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</si>
  <si>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</si>
  <si>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</si>
  <si>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</si>
  <si>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</si>
  <si>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</si>
  <si>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</si>
  <si>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</si>
  <si>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</si>
  <si>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</si>
  <si>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</si>
  <si>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</si>
  <si>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</si>
  <si>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</si>
  <si>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</si>
  <si>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</si>
  <si>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</si>
  <si>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</si>
  <si>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</si>
  <si>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</si>
  <si>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</si>
  <si>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</si>
  <si>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</si>
  <si>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</si>
  <si>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</si>
  <si>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</si>
  <si>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</si>
  <si>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</si>
  <si>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</si>
  <si>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</si>
  <si>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</si>
  <si>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</si>
  <si>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</si>
  <si>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</si>
  <si>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</si>
  <si>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</si>
  <si>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</si>
  <si>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</si>
  <si>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</si>
  <si>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</si>
  <si>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</si>
  <si>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</si>
  <si>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</si>
  <si>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</si>
  <si>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</si>
  <si>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</si>
  <si>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</si>
  <si>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</si>
  <si>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</si>
  <si>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</si>
  <si>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</si>
  <si>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</si>
  <si>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</si>
  <si>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</si>
  <si>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</si>
  <si>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</si>
  <si>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</si>
  <si>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</si>
  <si>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</si>
  <si>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</si>
  <si>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</si>
  <si>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</si>
  <si>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</si>
  <si>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</si>
  <si>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</si>
  <si>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</si>
  <si>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</si>
  <si>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</si>
  <si>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</si>
  <si>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</si>
  <si>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</si>
  <si>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</si>
  <si>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</si>
  <si>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</si>
  <si>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</si>
  <si>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</si>
  <si>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</si>
  <si>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</si>
  <si>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</si>
  <si>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</si>
  <si>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</si>
  <si>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</si>
  <si>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</si>
  <si>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</si>
  <si>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</si>
  <si>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</si>
  <si>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</si>
  <si>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</si>
  <si>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</si>
  <si>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</si>
  <si>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</si>
  <si>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</si>
  <si>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</si>
  <si>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</si>
  <si>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</si>
  <si>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</si>
  <si>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</si>
  <si>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</si>
  <si>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</si>
  <si>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</si>
  <si>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</si>
  <si>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</si>
  <si>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</si>
  <si>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</si>
  <si>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</si>
  <si>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</si>
  <si>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</si>
  <si>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</si>
  <si>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</si>
  <si>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</si>
  <si>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</si>
  <si>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</si>
  <si>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</si>
  <si>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</si>
  <si>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</si>
  <si>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</si>
  <si>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</si>
  <si>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</si>
  <si>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</si>
  <si>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</si>
  <si>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</si>
  <si>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</si>
  <si>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</si>
  <si>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</si>
  <si>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</si>
  <si>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</si>
  <si>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</si>
  <si>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</si>
  <si>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</si>
  <si>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</si>
  <si>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</si>
  <si>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</si>
  <si>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</si>
  <si>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</si>
  <si>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</si>
  <si>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</si>
  <si>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</si>
  <si>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</si>
  <si>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</si>
  <si>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</si>
  <si>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</si>
  <si>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</si>
  <si>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</si>
  <si>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</si>
  <si>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</si>
  <si>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</si>
  <si>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</si>
  <si>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</si>
  <si>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</si>
  <si>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</si>
  <si>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</si>
  <si>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</si>
  <si>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</si>
  <si>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</si>
  <si>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</si>
  <si>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</si>
  <si>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</si>
  <si>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</si>
  <si>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</si>
  <si>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</si>
  <si>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</si>
  <si>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</si>
  <si>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</si>
  <si>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</si>
  <si>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</si>
  <si>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</si>
  <si>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</si>
  <si>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</si>
  <si>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</si>
  <si>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</si>
  <si>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</si>
  <si>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</si>
  <si>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</si>
  <si>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</si>
  <si>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</si>
  <si>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</si>
  <si>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</si>
  <si>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</si>
  <si>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</si>
  <si>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</si>
  <si>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</si>
  <si>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</si>
  <si>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</si>
  <si>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</si>
  <si>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</si>
  <si>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</si>
  <si>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</si>
  <si>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</si>
  <si>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</si>
  <si>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</si>
  <si>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</si>
  <si>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</si>
  <si>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</si>
  <si>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</si>
  <si>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</si>
  <si>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</si>
  <si>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</si>
  <si>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</si>
  <si>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</si>
  <si>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</si>
  <si>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</si>
  <si>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</si>
  <si>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</si>
  <si>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</si>
  <si>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</si>
  <si>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</si>
  <si>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</si>
  <si>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</si>
  <si>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</si>
  <si>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</si>
  <si>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</si>
  <si>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</si>
  <si>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</si>
  <si>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</si>
  <si>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</si>
  <si>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</si>
  <si>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</si>
  <si>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</si>
  <si>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</si>
  <si>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</si>
  <si>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</si>
  <si>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</si>
  <si>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</si>
  <si>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</si>
  <si>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</si>
  <si>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</si>
  <si>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</si>
  <si>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</si>
  <si>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</si>
  <si>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</si>
  <si>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</si>
  <si>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</si>
  <si>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</si>
  <si>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</si>
  <si>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</si>
  <si>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</si>
  <si>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</si>
  <si>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</si>
  <si>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</si>
  <si>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</si>
  <si>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</si>
  <si>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</si>
  <si>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</si>
  <si>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</si>
  <si>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</si>
  <si>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</si>
  <si>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</si>
  <si>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</si>
  <si>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</si>
  <si>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</si>
  <si>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</si>
  <si>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</si>
  <si>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</si>
  <si>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</si>
  <si>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</si>
  <si>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</si>
  <si>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</si>
  <si>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</si>
  <si>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</si>
  <si>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</si>
  <si>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</si>
  <si>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</si>
  <si>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</si>
  <si>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</si>
  <si>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</si>
  <si>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</si>
  <si>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</si>
  <si>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</si>
  <si>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</si>
  <si>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</si>
  <si>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</si>
  <si>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</si>
  <si>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</si>
  <si>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</si>
  <si>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</si>
  <si>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</si>
  <si>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</si>
  <si>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</si>
  <si>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</si>
  <si>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</si>
  <si>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</si>
  <si>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</si>
  <si>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</si>
  <si>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</si>
  <si>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</si>
  <si>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</si>
  <si>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</si>
  <si>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</si>
  <si>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</si>
  <si>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</si>
  <si>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</si>
  <si>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</si>
  <si>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</si>
  <si>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</si>
  <si>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</si>
  <si>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</si>
  <si>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</si>
  <si>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</si>
  <si>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</si>
  <si>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</si>
  <si>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</si>
  <si>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</si>
  <si>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</si>
  <si>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</si>
  <si>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</si>
  <si>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</si>
  <si>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</si>
  <si>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</si>
  <si>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</si>
  <si>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</si>
  <si>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</si>
  <si>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</si>
  <si>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</si>
  <si>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</si>
  <si>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</si>
  <si>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</si>
  <si>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</si>
  <si>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</si>
  <si>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</si>
  <si>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</si>
  <si>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</si>
  <si>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</si>
  <si>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</si>
  <si>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</si>
  <si>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</si>
  <si>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</si>
  <si>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</si>
  <si>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</si>
  <si>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</si>
  <si>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</si>
  <si>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</si>
  <si>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</si>
  <si>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</si>
  <si>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</si>
  <si>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</si>
  <si>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</si>
  <si>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</si>
  <si>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</si>
  <si>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</si>
  <si>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</si>
  <si>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</si>
  <si>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</si>
  <si>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</si>
  <si>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</si>
  <si>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</si>
  <si>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</si>
  <si>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</si>
  <si>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</si>
  <si>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</si>
  <si>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</si>
  <si>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</si>
  <si>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</si>
  <si>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</si>
  <si>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</si>
  <si>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</si>
  <si>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</si>
  <si>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</si>
  <si>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</si>
  <si>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</si>
  <si>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</si>
  <si>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</si>
  <si>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</si>
  <si>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</si>
  <si>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</si>
  <si>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</si>
  <si>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</si>
  <si>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</si>
  <si>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</si>
  <si>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</si>
  <si>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</si>
  <si>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</si>
  <si>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</si>
  <si>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</si>
  <si>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</si>
  <si>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</si>
  <si>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</si>
  <si>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</si>
  <si>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</si>
  <si>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</si>
  <si>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</si>
  <si>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</si>
  <si>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</si>
  <si>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</si>
  <si>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</si>
  <si>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</si>
  <si>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</si>
  <si>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</si>
  <si>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</si>
  <si>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</si>
  <si>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</si>
  <si>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</si>
  <si>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</si>
  <si>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</si>
  <si>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</si>
  <si>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</si>
  <si>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</si>
  <si>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</si>
  <si>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</si>
  <si>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</si>
  <si>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</si>
  <si>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</si>
  <si>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</si>
  <si>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</si>
  <si>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</si>
  <si>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</si>
  <si>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</si>
  <si>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</si>
  <si>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</si>
  <si>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</si>
  <si>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</si>
  <si>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</si>
  <si>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</si>
  <si>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</si>
  <si>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</si>
  <si>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</si>
  <si>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</si>
  <si>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</si>
  <si>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</si>
  <si>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</si>
  <si>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</si>
  <si>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</si>
  <si>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</si>
  <si>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</si>
  <si>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</si>
  <si>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</si>
  <si>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</si>
  <si>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</si>
  <si>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</si>
  <si>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</si>
  <si>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</si>
  <si>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</si>
  <si>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</si>
  <si>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</si>
  <si>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</si>
  <si>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</si>
  <si>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</si>
  <si>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</si>
  <si>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</si>
  <si>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</si>
  <si>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</si>
  <si>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</si>
  <si>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</si>
  <si>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</si>
  <si>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</si>
  <si>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</si>
  <si>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</si>
  <si>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</si>
  <si>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</si>
  <si>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</si>
  <si>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</si>
  <si>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</si>
  <si>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</si>
  <si>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</si>
  <si>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</si>
  <si>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</si>
  <si>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</si>
  <si>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</si>
  <si>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</si>
  <si>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</si>
  <si>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</si>
  <si>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</si>
  <si>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</si>
  <si>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</si>
  <si>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</si>
  <si>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</si>
  <si>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</si>
  <si>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</si>
  <si>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</si>
  <si>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</si>
  <si>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</si>
  <si>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</si>
  <si>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</si>
  <si>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</si>
  <si>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</si>
  <si>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</si>
  <si>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</si>
  <si>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</si>
  <si>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</si>
  <si>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</si>
  <si>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</si>
  <si>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</si>
  <si>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</si>
  <si>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</si>
  <si>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</si>
  <si>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</si>
  <si>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</si>
  <si>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</si>
  <si>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</si>
  <si>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</si>
  <si>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</si>
  <si>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</si>
  <si>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</si>
  <si>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</si>
  <si>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</si>
  <si>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</si>
  <si>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</si>
  <si>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</si>
  <si>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</si>
  <si>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</si>
  <si>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</si>
  <si>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</si>
  <si>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</si>
  <si>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</si>
  <si>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</si>
  <si>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</si>
  <si>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</si>
  <si>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</si>
  <si>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</si>
  <si>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</si>
  <si>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</si>
  <si>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</si>
  <si>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</si>
  <si>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</si>
  <si>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</si>
  <si>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</si>
  <si>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</si>
  <si>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</si>
  <si>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</si>
  <si>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</si>
  <si>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</si>
  <si>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</si>
  <si>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</si>
  <si>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</si>
  <si>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</si>
  <si>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</si>
  <si>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</si>
  <si>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</si>
  <si>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</si>
  <si>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</si>
  <si>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</si>
  <si>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</si>
  <si>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</si>
  <si>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</si>
  <si>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</si>
  <si>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</si>
  <si>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</si>
  <si>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</si>
  <si>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</si>
  <si>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</si>
  <si>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</si>
  <si>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</si>
  <si>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</si>
  <si>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</si>
  <si>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</si>
  <si>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</si>
  <si>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</si>
  <si>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</si>
  <si>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</si>
  <si>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</si>
  <si>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</si>
  <si>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</si>
  <si>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</si>
  <si>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</si>
  <si>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</si>
  <si>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</si>
  <si>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</si>
  <si>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</si>
  <si>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</si>
  <si>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</si>
  <si>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</si>
  <si>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</si>
  <si>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</si>
  <si>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</si>
  <si>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</si>
  <si>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</si>
  <si>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</si>
  <si>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</si>
  <si>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</si>
  <si>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</si>
  <si>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</si>
  <si>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</si>
  <si>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</si>
  <si>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</si>
  <si>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</si>
  <si>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</si>
  <si>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</si>
  <si>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</si>
  <si>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</si>
  <si>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</si>
  <si>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</si>
  <si>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</si>
  <si>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</si>
  <si>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</si>
  <si>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</si>
  <si>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</si>
  <si>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</si>
  <si>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</si>
  <si>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</si>
  <si>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</si>
  <si>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</si>
  <si>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</si>
  <si>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</si>
  <si>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</si>
  <si>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</si>
  <si>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</si>
  <si>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</si>
  <si>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</si>
  <si>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</si>
  <si>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</si>
  <si>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</si>
  <si>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</si>
  <si>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</si>
  <si>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</si>
  <si>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</si>
  <si>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</si>
  <si>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</si>
  <si>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</si>
  <si>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</si>
  <si>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</si>
  <si>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</si>
  <si>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</si>
  <si>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</si>
  <si>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</si>
  <si>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</si>
  <si>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</si>
  <si>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</si>
  <si>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</si>
  <si>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</si>
  <si>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</si>
  <si>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</si>
  <si>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</si>
  <si>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</si>
  <si>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</si>
  <si>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</si>
  <si>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</si>
  <si>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</si>
  <si>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</si>
  <si>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</si>
  <si>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</si>
  <si>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</si>
  <si>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</si>
  <si>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</si>
  <si>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</si>
  <si>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</si>
  <si>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</si>
  <si>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</si>
  <si>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</si>
  <si>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</si>
  <si>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</si>
  <si>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</si>
  <si>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</si>
  <si>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</si>
  <si>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</si>
  <si>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</si>
  <si>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</si>
  <si>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</si>
  <si>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</si>
  <si>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</si>
  <si>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</si>
  <si>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</si>
  <si>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</si>
  <si>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</si>
  <si>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</si>
  <si>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</si>
  <si>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</si>
  <si>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</si>
  <si>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</si>
  <si>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</si>
  <si>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</si>
  <si>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</si>
  <si>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</si>
  <si>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</si>
  <si>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</si>
  <si>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</si>
  <si>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</si>
  <si>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</si>
  <si>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</si>
  <si>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</si>
  <si>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</si>
  <si>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</si>
  <si>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</si>
  <si>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</si>
  <si>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</si>
  <si>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</si>
  <si>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</si>
  <si>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</si>
  <si>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</si>
  <si>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</si>
  <si>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</si>
  <si>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</si>
  <si>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</si>
  <si>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</si>
  <si>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</si>
  <si>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</si>
  <si>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</si>
  <si>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</si>
  <si>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</si>
  <si>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</si>
  <si>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</si>
  <si>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</si>
  <si>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</si>
  <si>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</si>
  <si>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</si>
  <si>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</si>
  <si>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</si>
  <si>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</si>
  <si>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</si>
  <si>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</si>
  <si>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</si>
  <si>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</si>
  <si>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</si>
  <si>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</si>
  <si>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</si>
  <si>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</si>
  <si>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</si>
  <si>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</si>
  <si>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</si>
  <si>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</si>
  <si>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</si>
  <si>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</si>
  <si>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</si>
  <si>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</si>
  <si>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</si>
  <si>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</si>
  <si>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</si>
  <si>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</si>
  <si>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</si>
  <si>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</si>
  <si>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</si>
  <si>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</si>
  <si>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</si>
  <si>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</si>
  <si>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</si>
  <si>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</si>
  <si>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</si>
  <si>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</si>
  <si>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</si>
  <si>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</si>
  <si>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</si>
  <si>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</si>
  <si>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</si>
  <si>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</si>
  <si>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</si>
  <si>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</si>
  <si>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</si>
  <si>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</si>
  <si>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</si>
  <si>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</si>
  <si>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</si>
  <si>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</si>
  <si>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</si>
  <si>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</si>
  <si>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</si>
  <si>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</si>
  <si>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</si>
  <si>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</si>
  <si>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</si>
  <si>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</si>
  <si>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</si>
  <si>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</si>
  <si>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</si>
  <si>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</si>
  <si>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</si>
  <si>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</si>
  <si>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</si>
  <si>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</si>
  <si>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</si>
  <si>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</si>
  <si>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</si>
  <si>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</si>
  <si>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</si>
  <si>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</si>
  <si>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</si>
  <si>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</si>
  <si>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</si>
  <si>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</si>
  <si>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</si>
  <si>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</si>
  <si>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</si>
  <si>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</si>
  <si>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</si>
  <si>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</si>
  <si>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</si>
  <si>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</si>
  <si>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</si>
  <si>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</si>
  <si>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</si>
  <si>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</si>
  <si>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</si>
  <si>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</si>
  <si>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</si>
  <si>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</si>
  <si>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</si>
  <si>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</si>
  <si>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</si>
  <si>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</si>
  <si>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</si>
  <si>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</si>
  <si>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</si>
  <si>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</si>
  <si>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</si>
  <si>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</si>
  <si>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</si>
  <si>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</si>
  <si>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</si>
  <si>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</si>
  <si>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</si>
  <si>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</si>
  <si>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</si>
  <si>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</si>
  <si>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</si>
  <si>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</si>
  <si>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</si>
  <si>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</si>
  <si>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</si>
  <si>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</si>
  <si>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</si>
  <si>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</si>
  <si>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</si>
  <si>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</si>
  <si>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</si>
  <si>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</si>
  <si>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</si>
  <si>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</si>
  <si>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</si>
  <si>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</si>
  <si>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</si>
  <si>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</si>
  <si>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</si>
  <si>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</si>
  <si>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</si>
  <si>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</si>
  <si>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</si>
  <si>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</si>
  <si>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</si>
  <si>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</si>
  <si>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</si>
  <si>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</si>
  <si>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</si>
  <si>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</si>
  <si>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</si>
  <si>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</si>
  <si>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</si>
  <si>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</si>
  <si>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</si>
  <si>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</si>
  <si>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</si>
  <si>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</si>
  <si>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</si>
  <si>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</si>
  <si>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</si>
  <si>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</si>
  <si>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</si>
  <si>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</si>
  <si>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</si>
  <si>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</si>
  <si>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</si>
  <si>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</si>
  <si>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</si>
  <si>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</si>
  <si>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</si>
  <si>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</si>
  <si>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</si>
  <si>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</si>
  <si>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</si>
  <si>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</si>
  <si>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</si>
  <si>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</si>
  <si>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</si>
  <si>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</si>
  <si>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</si>
  <si>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</si>
  <si>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</si>
  <si>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</si>
  <si>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</si>
  <si>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</si>
  <si>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</si>
  <si>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</si>
  <si>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</si>
  <si>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</si>
  <si>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</si>
  <si>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</si>
  <si>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</si>
  <si>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</si>
  <si>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</si>
  <si>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</si>
  <si>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</si>
  <si>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</si>
  <si>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</si>
  <si>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</si>
  <si>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</si>
  <si>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</si>
  <si>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</si>
  <si>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</si>
  <si>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</si>
  <si>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</si>
  <si>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</si>
  <si>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</si>
  <si>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</si>
  <si>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</si>
  <si>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</si>
  <si>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</si>
  <si>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</si>
  <si>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</si>
  <si>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</si>
  <si>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</si>
  <si>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</si>
  <si>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</si>
  <si>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</si>
  <si>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</si>
  <si>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</si>
  <si>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</si>
  <si>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</si>
  <si>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</si>
  <si>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</si>
  <si>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</si>
  <si>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</si>
  <si>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</si>
  <si>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</si>
  <si>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</si>
  <si>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</si>
  <si>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</si>
  <si>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</si>
  <si>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</si>
  <si>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</si>
  <si>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</si>
  <si>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</si>
  <si>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</si>
  <si>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</si>
  <si>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</si>
  <si>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</si>
  <si>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</si>
  <si>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</si>
  <si>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</si>
  <si>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</si>
  <si>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</si>
  <si>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</si>
  <si>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</si>
  <si>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</si>
  <si>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</si>
  <si>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</si>
  <si>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</si>
  <si>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</si>
  <si>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</si>
  <si>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</si>
  <si>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</si>
  <si>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</si>
  <si>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</si>
  <si>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</si>
  <si>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</si>
  <si>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</si>
  <si>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</si>
  <si>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</si>
  <si>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</si>
  <si>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</si>
  <si>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</si>
  <si>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</si>
  <si>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</si>
  <si>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</si>
  <si>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</si>
  <si>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</si>
  <si>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</si>
  <si>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</si>
  <si>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</si>
  <si>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</si>
  <si>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</si>
  <si>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</si>
  <si>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</si>
  <si>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</si>
  <si>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</si>
  <si>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</si>
  <si>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</si>
  <si>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</si>
  <si>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</si>
  <si>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</si>
  <si>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</si>
  <si>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</si>
  <si>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</si>
  <si>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</si>
  <si>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</si>
  <si>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</si>
  <si>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</si>
  <si>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</si>
  <si>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</si>
  <si>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</si>
  <si>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</si>
  <si>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</si>
  <si>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</si>
  <si>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</si>
  <si>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</si>
  <si>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</si>
  <si>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</si>
  <si>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</si>
  <si>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</si>
  <si>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</si>
  <si>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</si>
  <si>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</si>
  <si>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</si>
  <si>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</si>
  <si>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</si>
  <si>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</si>
  <si>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</si>
  <si>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</si>
  <si>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</si>
  <si>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</si>
  <si>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</si>
  <si>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</si>
  <si>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</si>
  <si>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</si>
  <si>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</si>
  <si>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</si>
  <si>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</si>
  <si>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</si>
  <si>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</si>
  <si>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</si>
  <si>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</si>
  <si>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</si>
  <si>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</si>
  <si>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</si>
  <si>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</si>
  <si>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</si>
  <si>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</si>
  <si>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</si>
  <si>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</si>
  <si>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</si>
  <si>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</si>
  <si>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</si>
  <si>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</si>
  <si>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</si>
  <si>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</si>
  <si>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</si>
  <si>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</si>
  <si>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</si>
  <si>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</si>
  <si>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</si>
  <si>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</si>
  <si>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</si>
  <si>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</si>
  <si>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</si>
  <si>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</si>
  <si>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</si>
  <si>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</si>
  <si>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</si>
  <si>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</si>
  <si>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</si>
  <si>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</si>
  <si>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</si>
  <si>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</si>
  <si>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</si>
  <si>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</si>
  <si>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</si>
  <si>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</si>
  <si>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</si>
  <si>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</si>
  <si>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</si>
  <si>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</si>
  <si>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</si>
  <si>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</si>
  <si>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</si>
  <si>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</si>
  <si>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</si>
  <si>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</si>
  <si>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</si>
  <si>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</si>
  <si>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</si>
  <si>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</si>
  <si>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</si>
  <si>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</si>
  <si>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</si>
  <si>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</si>
  <si>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</si>
  <si>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</si>
  <si>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</si>
  <si>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</si>
  <si>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</si>
  <si>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</si>
  <si>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</si>
  <si>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</si>
  <si>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</si>
  <si>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</si>
  <si>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</si>
  <si>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</si>
  <si>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</si>
  <si>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</si>
  <si>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</si>
  <si>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</si>
  <si>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</si>
  <si>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</si>
  <si>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</si>
  <si>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</si>
  <si>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</si>
  <si>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</si>
  <si>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</si>
  <si>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</si>
  <si>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</si>
  <si>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</si>
  <si>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</si>
  <si>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</si>
  <si>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</si>
  <si>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</si>
  <si>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</si>
  <si>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</si>
  <si>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</si>
  <si>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</si>
  <si>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</si>
  <si>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</si>
  <si>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</si>
  <si>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</si>
  <si>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</si>
  <si>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</si>
  <si>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</si>
  <si>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</si>
  <si>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</si>
  <si>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</si>
  <si>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</si>
  <si>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</si>
  <si>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</si>
  <si>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</si>
  <si>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</si>
  <si>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</si>
  <si>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</si>
  <si>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</si>
  <si>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</si>
  <si>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</si>
  <si>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</si>
  <si>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</si>
  <si>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</si>
  <si>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</si>
  <si>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</si>
  <si>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</si>
  <si>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</si>
  <si>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</si>
  <si>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</si>
  <si>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</si>
  <si>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</si>
  <si>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</si>
  <si>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</si>
  <si>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</si>
  <si>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</si>
  <si>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</si>
  <si>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</si>
  <si>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</si>
  <si>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</si>
  <si>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</si>
  <si>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</si>
  <si>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</si>
  <si>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</si>
  <si>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</si>
  <si>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</si>
  <si>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</si>
  <si>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</si>
  <si>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</si>
  <si>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</si>
  <si>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</si>
  <si>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</si>
  <si>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</si>
  <si>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</si>
  <si>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</si>
  <si>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</si>
  <si>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</si>
  <si>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</si>
  <si>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</si>
  <si>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</si>
  <si>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</si>
  <si>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</si>
  <si>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</si>
  <si>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</si>
  <si>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</si>
  <si>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</si>
  <si>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</si>
  <si>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</si>
  <si>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</si>
  <si>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</si>
  <si>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</si>
  <si>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</si>
  <si>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</si>
  <si>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</si>
  <si>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</si>
  <si>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</si>
  <si>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</si>
  <si>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</si>
  <si>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</si>
  <si>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</si>
  <si>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</si>
  <si>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</si>
  <si>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</si>
  <si>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</si>
  <si>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</si>
  <si>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</si>
  <si>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</si>
  <si>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</si>
  <si>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</si>
  <si>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</si>
  <si>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</si>
  <si>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</si>
  <si>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</si>
  <si>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</si>
  <si>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</si>
  <si>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</si>
  <si>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</si>
  <si>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</si>
  <si>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</si>
  <si>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</si>
  <si>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</si>
  <si>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</si>
  <si>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</si>
  <si>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</si>
  <si>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</si>
  <si>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</si>
  <si>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</si>
  <si>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</si>
  <si>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</si>
  <si>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</si>
  <si>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</si>
  <si>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</si>
  <si>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</si>
  <si>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</si>
  <si>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</si>
  <si>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</si>
  <si>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</si>
  <si>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</si>
  <si>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</si>
  <si>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</si>
  <si>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</si>
  <si>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</si>
  <si>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</si>
  <si>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</si>
  <si>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</si>
  <si>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</si>
  <si>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</si>
  <si>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</si>
  <si>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</si>
  <si>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</si>
  <si>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</si>
  <si>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</si>
  <si>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</si>
  <si>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</si>
  <si>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</si>
  <si>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</si>
  <si>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</si>
  <si>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</si>
  <si>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</si>
  <si>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</si>
  <si>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</si>
  <si>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</si>
  <si>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</si>
  <si>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</si>
  <si>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</si>
  <si>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</si>
  <si>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</si>
  <si>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</si>
  <si>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</si>
  <si>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</si>
  <si>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</si>
  <si>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</si>
  <si>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</si>
  <si>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</si>
  <si>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</si>
  <si>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</si>
  <si>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</si>
  <si>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</si>
  <si>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</si>
  <si>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</si>
  <si>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</si>
  <si>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</si>
  <si>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</si>
  <si>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</si>
  <si>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</si>
  <si>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</si>
  <si>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</si>
  <si>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</si>
  <si>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</si>
  <si>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</si>
  <si>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</si>
  <si>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</si>
  <si>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</si>
  <si>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</si>
  <si>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</si>
  <si>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</si>
  <si>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</si>
  <si>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</si>
  <si>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</si>
  <si>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</si>
  <si>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</si>
  <si>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</si>
  <si>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</si>
  <si>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</si>
  <si>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</si>
  <si>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</si>
  <si>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</si>
  <si>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</si>
  <si>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</si>
  <si>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</si>
  <si>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</si>
  <si>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</si>
  <si>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</si>
  <si>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</si>
  <si>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</si>
  <si>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</si>
  <si>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</si>
  <si>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</si>
  <si>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</si>
  <si>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</si>
  <si>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</si>
  <si>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</si>
  <si>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</si>
  <si>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</si>
  <si>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</si>
  <si>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</si>
  <si>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</si>
  <si>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</si>
  <si>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</si>
  <si>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</si>
  <si>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</si>
  <si>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</si>
  <si>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</si>
  <si>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</si>
  <si>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</si>
  <si>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</si>
  <si>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</si>
  <si>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</si>
  <si>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</si>
  <si>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</si>
  <si>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</si>
  <si>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</si>
  <si>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</si>
  <si>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</si>
  <si>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</si>
  <si>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</si>
  <si>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</si>
  <si>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</si>
  <si>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</si>
  <si>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</si>
  <si>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</si>
  <si>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</si>
  <si>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</si>
  <si>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</si>
  <si>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</si>
  <si>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</si>
  <si>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</si>
  <si>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</si>
  <si>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</si>
  <si>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</si>
  <si>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</si>
  <si>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</si>
  <si>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</si>
  <si>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</si>
  <si>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</si>
  <si>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</si>
  <si>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</si>
  <si>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</si>
  <si>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</si>
  <si>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</si>
  <si>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</si>
  <si>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</si>
  <si>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</si>
  <si>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</si>
  <si>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</si>
  <si>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</si>
  <si>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</si>
  <si>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</si>
  <si>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</si>
  <si>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</si>
  <si>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</si>
  <si>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</si>
  <si>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</si>
  <si>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</si>
  <si>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</si>
  <si>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</si>
  <si>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</si>
  <si>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</si>
  <si>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</si>
  <si>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</si>
  <si>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</si>
  <si>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</si>
  <si>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</si>
  <si>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</si>
  <si>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</si>
  <si>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</si>
  <si>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</si>
  <si>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</si>
  <si>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</si>
  <si>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</si>
  <si>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</si>
  <si>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</si>
  <si>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</si>
  <si>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</si>
  <si>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</si>
  <si>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</si>
  <si>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</si>
  <si>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</si>
  <si>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</si>
  <si>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</si>
  <si>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</si>
  <si>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</si>
  <si>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</si>
  <si>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</si>
  <si>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</si>
  <si>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</si>
  <si>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</si>
  <si>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</si>
  <si>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</si>
  <si>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</si>
  <si>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</si>
  <si>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</si>
  <si>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</si>
  <si>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</si>
  <si>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</si>
  <si>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</si>
  <si>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</si>
  <si>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</si>
  <si>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</si>
  <si>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</si>
  <si>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</si>
  <si>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</si>
  <si>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</si>
  <si>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</si>
  <si>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</si>
  <si>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</si>
  <si>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</si>
  <si>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</si>
  <si>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</si>
  <si>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</si>
  <si>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</si>
  <si>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</si>
  <si>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</si>
  <si>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</si>
  <si>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</si>
  <si>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</si>
  <si>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</si>
  <si>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</si>
  <si>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</si>
  <si>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</si>
  <si>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</si>
  <si>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</si>
  <si>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</si>
  <si>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</si>
  <si>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</si>
  <si>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</si>
  <si>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</si>
  <si>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</si>
  <si>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</si>
  <si>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</si>
  <si>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</si>
  <si>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</si>
  <si>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</si>
  <si>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</si>
  <si>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</si>
  <si>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</si>
  <si>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</si>
  <si>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</si>
  <si>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</si>
  <si>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</si>
  <si>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</si>
  <si>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</si>
  <si>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</si>
  <si>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</si>
  <si>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</si>
  <si>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</si>
  <si>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</si>
  <si>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</si>
  <si>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</si>
  <si>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</si>
  <si>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</si>
  <si>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</si>
  <si>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</si>
  <si>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</si>
  <si>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</si>
  <si>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</si>
  <si>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</si>
  <si>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</si>
  <si>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</si>
  <si>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</si>
  <si>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</si>
  <si>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</si>
  <si>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</si>
  <si>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</si>
  <si>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</si>
  <si>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</si>
  <si>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</si>
  <si>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</si>
  <si>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</si>
  <si>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</si>
  <si>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</si>
  <si>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</si>
  <si>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</si>
  <si>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</si>
  <si>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</si>
  <si>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</si>
  <si>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</si>
  <si>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</si>
  <si>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</si>
  <si>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</si>
  <si>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</si>
  <si>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</si>
  <si>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</si>
  <si>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</si>
  <si>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</si>
  <si>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</si>
  <si>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</si>
  <si>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</si>
  <si>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</si>
  <si>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</si>
  <si>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</si>
  <si>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</si>
  <si>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</si>
  <si>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</si>
  <si>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</si>
  <si>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</si>
  <si>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</si>
  <si>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</si>
  <si>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</si>
  <si>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</si>
  <si>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</si>
  <si>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</si>
  <si>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</si>
  <si>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</si>
  <si>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</si>
  <si>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</si>
  <si>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</si>
  <si>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</si>
  <si>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</si>
  <si>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</si>
  <si>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</si>
  <si>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</si>
  <si>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</si>
  <si>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</si>
  <si>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</si>
  <si>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</si>
  <si>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</si>
  <si>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</si>
  <si>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</si>
  <si>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</si>
  <si>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</si>
  <si>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</si>
  <si>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</si>
  <si>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</si>
  <si>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</si>
  <si>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</si>
  <si>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</si>
  <si>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</si>
  <si>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</si>
  <si>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</si>
  <si>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</si>
  <si>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</si>
  <si>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</si>
  <si>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</si>
  <si>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</si>
  <si>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</si>
  <si>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</si>
  <si>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</si>
  <si>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</si>
  <si>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</si>
  <si>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</si>
  <si>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</si>
  <si>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</si>
  <si>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</si>
  <si>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</si>
  <si>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</si>
  <si>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</si>
  <si>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</si>
  <si>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</si>
  <si>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</si>
  <si>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</si>
  <si>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</si>
  <si>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</si>
  <si>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</si>
  <si>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</si>
  <si>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</si>
  <si>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</si>
  <si>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</si>
  <si>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</si>
  <si>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</si>
  <si>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</si>
  <si>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</si>
  <si>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</si>
  <si>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</si>
  <si>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</si>
  <si>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</si>
  <si>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</si>
  <si>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</si>
  <si>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</si>
  <si>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</si>
  <si>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</si>
  <si>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</si>
  <si>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</si>
  <si>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</si>
  <si>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</si>
  <si>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</si>
  <si>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</si>
  <si>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</si>
  <si>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</si>
  <si>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</si>
  <si>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</si>
  <si>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</si>
  <si>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</si>
  <si>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</si>
  <si>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</si>
  <si>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</si>
  <si>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</si>
  <si>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</si>
  <si>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</si>
  <si>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</si>
  <si>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</si>
  <si>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</si>
  <si>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</si>
  <si>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</si>
  <si>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</si>
  <si>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</si>
  <si>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</si>
  <si>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</si>
  <si>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</si>
  <si>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</si>
  <si>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</si>
  <si>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</si>
  <si>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</si>
  <si>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</si>
  <si>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</si>
  <si>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</si>
  <si>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</si>
  <si>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</si>
  <si>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</si>
  <si>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</si>
  <si>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</si>
  <si>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</si>
  <si>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</si>
  <si>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</si>
  <si>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</si>
  <si>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</si>
  <si>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</si>
  <si>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</si>
  <si>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</si>
  <si>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</si>
  <si>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</si>
  <si>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</si>
  <si>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</si>
  <si>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</si>
  <si>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</si>
  <si>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</si>
  <si>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</si>
  <si>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</si>
  <si>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</si>
  <si>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</si>
  <si>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</si>
  <si>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</si>
  <si>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</si>
  <si>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</si>
  <si>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</si>
  <si>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</si>
  <si>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</si>
  <si>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</si>
  <si>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</si>
  <si>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</si>
  <si>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</si>
  <si>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</si>
  <si>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</si>
  <si>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</si>
  <si>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</si>
  <si>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</si>
  <si>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</si>
  <si>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</si>
  <si>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</si>
  <si>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</si>
  <si>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</si>
  <si>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</si>
  <si>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</si>
  <si>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</si>
  <si>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</si>
  <si>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</si>
  <si>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</si>
  <si>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</si>
  <si>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</si>
  <si>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</si>
  <si>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</si>
  <si>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</si>
  <si>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</si>
  <si>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</si>
  <si>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</si>
  <si>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</si>
  <si>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</si>
  <si>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</si>
  <si>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</si>
  <si>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</si>
  <si>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</si>
  <si>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</si>
  <si>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</si>
  <si>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</si>
  <si>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</si>
  <si>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</si>
  <si>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</si>
  <si>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</si>
  <si>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</si>
  <si>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</si>
  <si>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</si>
  <si>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</si>
  <si>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</si>
  <si>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</si>
  <si>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</si>
  <si>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</si>
  <si>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</si>
  <si>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</si>
  <si>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</si>
  <si>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</si>
  <si>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</si>
  <si>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</si>
  <si>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</si>
  <si>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</si>
  <si>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</si>
  <si>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</si>
  <si>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</si>
  <si>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</si>
  <si>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</si>
  <si>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</si>
  <si>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</si>
  <si>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</si>
  <si>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</si>
  <si>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</si>
  <si>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</si>
  <si>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</si>
  <si>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</si>
  <si>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</si>
  <si>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</si>
  <si>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</si>
  <si>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</si>
  <si>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</si>
  <si>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</si>
  <si>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</si>
  <si>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</si>
  <si>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</si>
  <si>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</si>
  <si>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</si>
  <si>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</si>
  <si>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</si>
  <si>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</si>
  <si>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</si>
  <si>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</si>
  <si>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</si>
  <si>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</si>
  <si>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</si>
  <si>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</si>
  <si>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</si>
  <si>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</si>
  <si>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</si>
  <si>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</si>
  <si>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</si>
  <si>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</si>
  <si>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</si>
  <si>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</si>
  <si>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</si>
  <si>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</si>
  <si>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</si>
  <si>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</si>
  <si>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</si>
  <si>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</si>
  <si>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</si>
  <si>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</si>
  <si>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</si>
  <si>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</si>
  <si>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</si>
  <si>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</si>
  <si>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</si>
  <si>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</si>
  <si>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</si>
  <si>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</si>
  <si>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</si>
  <si>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</si>
  <si>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</si>
  <si>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</si>
  <si>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</si>
  <si>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</si>
  <si>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</si>
  <si>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</si>
  <si>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</si>
  <si>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</si>
  <si>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</si>
  <si>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</si>
  <si>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</si>
  <si>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</si>
  <si>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</si>
  <si>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</si>
  <si>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</si>
  <si>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</si>
  <si>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</si>
  <si>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</si>
  <si>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</si>
  <si>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</si>
  <si>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</si>
  <si>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</si>
  <si>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</si>
  <si>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</si>
  <si>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</si>
  <si>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</si>
  <si>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</si>
  <si>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</si>
  <si>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</si>
  <si>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</si>
  <si>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</si>
  <si>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</si>
  <si>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</si>
  <si>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</si>
  <si>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</si>
  <si>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</si>
  <si>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</si>
  <si>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</si>
  <si>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</si>
  <si>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</si>
  <si>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</si>
  <si>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</si>
  <si>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</si>
  <si>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</si>
  <si>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</si>
  <si>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</si>
  <si>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</si>
  <si>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</si>
  <si>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</si>
  <si>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</si>
  <si>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</si>
  <si>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</si>
  <si>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</si>
  <si>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</si>
  <si>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</si>
  <si>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</si>
  <si>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</si>
  <si>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</si>
  <si>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</si>
  <si>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</si>
  <si>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</si>
  <si>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</si>
  <si>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</si>
  <si>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</si>
  <si>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</si>
  <si>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</si>
  <si>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</si>
  <si>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</si>
  <si>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</si>
  <si>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</si>
  <si>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</si>
  <si>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</si>
  <si>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</si>
  <si>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</si>
  <si>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</si>
  <si>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</si>
  <si>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</si>
  <si>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</si>
  <si>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</si>
  <si>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</si>
  <si>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</si>
  <si>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</si>
  <si>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</si>
  <si>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</si>
  <si>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</si>
  <si>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</si>
  <si>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</si>
  <si>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</si>
  <si>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</si>
  <si>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</si>
  <si>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</si>
  <si>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</si>
  <si>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</si>
  <si>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</si>
  <si>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</si>
  <si>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</si>
  <si>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</si>
  <si>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</si>
  <si>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</si>
  <si>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</si>
  <si>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</si>
  <si>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</si>
  <si>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</si>
  <si>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</si>
  <si>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</si>
  <si>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</si>
  <si>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</si>
  <si>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</si>
  <si>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</si>
  <si>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</si>
  <si>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</si>
  <si>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</si>
  <si>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</si>
  <si>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</si>
  <si>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</si>
  <si>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</si>
  <si>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</si>
  <si>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</si>
  <si>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</si>
  <si>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</si>
  <si>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</si>
  <si>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</si>
  <si>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</si>
  <si>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</si>
  <si>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</si>
  <si>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</si>
  <si>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</si>
  <si>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</si>
  <si>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</si>
  <si>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</si>
  <si>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</si>
  <si>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</si>
  <si>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</si>
  <si>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</si>
  <si>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</si>
  <si>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</si>
  <si>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</si>
  <si>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</si>
  <si>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</si>
  <si>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</si>
  <si>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</si>
  <si>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</si>
  <si>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</si>
  <si>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</si>
  <si>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</si>
  <si>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</si>
  <si>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</si>
  <si>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</si>
  <si>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</si>
  <si>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</si>
  <si>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</si>
  <si>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</si>
  <si>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</si>
  <si>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</si>
  <si>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</si>
  <si>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</si>
  <si>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</si>
  <si>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</si>
  <si>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</si>
  <si>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</si>
  <si>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</si>
  <si>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</si>
  <si>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</si>
  <si>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</si>
  <si>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</si>
  <si>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</si>
  <si>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</si>
  <si>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</si>
  <si>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</si>
  <si>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</si>
  <si>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</si>
  <si>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</si>
  <si>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</si>
  <si>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</si>
  <si>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</si>
  <si>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</si>
  <si>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</si>
  <si>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</si>
  <si>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</si>
  <si>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</si>
  <si>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</si>
  <si>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</si>
  <si>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</si>
  <si>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</si>
  <si>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</si>
  <si>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</si>
  <si>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</si>
  <si>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</si>
  <si>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</si>
  <si>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</si>
  <si>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</si>
  <si>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</si>
  <si>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</si>
  <si>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</si>
  <si>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</si>
  <si>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</si>
  <si>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</si>
  <si>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</si>
  <si>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</si>
  <si>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</si>
  <si>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</si>
  <si>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</si>
  <si>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</si>
  <si>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</si>
  <si>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</si>
  <si>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</si>
  <si>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</si>
  <si>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</si>
  <si>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</si>
  <si>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</si>
  <si>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</si>
  <si>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</si>
  <si>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</si>
  <si>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</si>
  <si>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</si>
  <si>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</si>
  <si>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</si>
  <si>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</si>
  <si>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</si>
  <si>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</si>
  <si>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</si>
  <si>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</si>
  <si>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</si>
  <si>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</si>
  <si>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</si>
  <si>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</si>
  <si>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</si>
  <si>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</si>
  <si>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</si>
  <si>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</si>
  <si>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</si>
  <si>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</si>
  <si>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</si>
  <si>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</si>
  <si>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</si>
  <si>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</si>
  <si>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</si>
  <si>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</si>
  <si>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</si>
  <si>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</si>
  <si>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</si>
  <si>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</si>
  <si>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</si>
  <si>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</si>
  <si>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</si>
  <si>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</si>
  <si>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</si>
  <si>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</si>
  <si>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</si>
  <si>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</si>
  <si>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</si>
  <si>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</si>
  <si>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</si>
  <si>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</si>
  <si>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</si>
  <si>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</si>
  <si>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</si>
  <si>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</si>
  <si>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</si>
  <si>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</si>
  <si>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</si>
  <si>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</si>
  <si>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</si>
  <si>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</si>
  <si>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</si>
  <si>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</si>
  <si>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</si>
  <si>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</si>
  <si>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</si>
  <si>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</si>
  <si>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</si>
  <si>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</si>
  <si>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</si>
  <si>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</si>
  <si>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</si>
  <si>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</si>
  <si>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</si>
  <si>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</si>
  <si>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</si>
  <si>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</si>
  <si>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</si>
  <si>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</si>
  <si>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</si>
  <si>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</si>
  <si>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</si>
  <si>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</si>
  <si>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</si>
  <si>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</si>
  <si>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</si>
  <si>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</si>
  <si>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</si>
  <si>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</si>
  <si>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</si>
  <si>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</si>
  <si>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</si>
  <si>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</si>
  <si>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</si>
  <si>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</si>
  <si>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</si>
  <si>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</si>
  <si>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</si>
  <si>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</si>
  <si>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</si>
  <si>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</si>
  <si>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</si>
  <si>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</si>
  <si>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</si>
  <si>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</si>
  <si>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</si>
  <si>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</si>
  <si>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</si>
  <si>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</si>
  <si>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</si>
  <si>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</si>
  <si>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</si>
  <si>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</si>
  <si>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</si>
  <si>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</si>
  <si>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</si>
  <si>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</si>
  <si>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</si>
  <si>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</si>
  <si>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</si>
  <si>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</si>
  <si>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</si>
  <si>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</si>
  <si>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</si>
  <si>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</si>
  <si>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</si>
  <si>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</si>
  <si>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</si>
  <si>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</si>
  <si>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</si>
  <si>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</si>
  <si>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</si>
  <si>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</si>
  <si>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</si>
  <si>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</si>
  <si>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</si>
  <si>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</si>
  <si>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</si>
  <si>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</si>
  <si>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</si>
  <si>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</si>
  <si>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</si>
  <si>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</si>
  <si>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</si>
  <si>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</si>
  <si>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</si>
  <si>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</si>
  <si>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</si>
  <si>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</si>
  <si>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</si>
  <si>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</si>
  <si>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</si>
  <si>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</si>
  <si>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</si>
  <si>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</si>
  <si>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</si>
  <si>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</si>
  <si>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</si>
  <si>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</si>
  <si>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</si>
  <si>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</si>
  <si>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</si>
  <si>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</si>
  <si>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</si>
  <si>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</si>
  <si>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</si>
  <si>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</si>
  <si>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</si>
  <si>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</si>
  <si>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</si>
  <si>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</si>
  <si>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</si>
  <si>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</si>
  <si>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</si>
  <si>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</si>
  <si>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</si>
  <si>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</si>
  <si>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</si>
  <si>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</si>
  <si>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</si>
  <si>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</si>
  <si>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</si>
  <si>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</si>
  <si>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</si>
  <si>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</si>
  <si>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</si>
  <si>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</si>
  <si>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</si>
  <si>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</si>
  <si>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</si>
  <si>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</si>
  <si>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</si>
  <si>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</si>
  <si>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</si>
  <si>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</si>
  <si>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</si>
  <si>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</si>
  <si>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</si>
  <si>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</si>
  <si>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</si>
  <si>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</si>
  <si>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</si>
  <si>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</si>
  <si>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</si>
  <si>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</si>
  <si>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</si>
  <si>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</si>
  <si>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</si>
  <si>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</si>
  <si>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</si>
  <si>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</si>
  <si>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</si>
  <si>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</si>
  <si>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</si>
  <si>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</si>
  <si>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</si>
  <si>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</si>
  <si>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</si>
  <si>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</si>
  <si>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</si>
  <si>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</si>
  <si>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</si>
  <si>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</si>
  <si>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</si>
  <si>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</si>
  <si>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</si>
  <si>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</si>
  <si>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</si>
  <si>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</si>
  <si>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</si>
  <si>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</si>
  <si>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</si>
  <si>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</si>
  <si>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</si>
  <si>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</si>
  <si>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</si>
  <si>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</si>
  <si>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</si>
  <si>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</si>
  <si>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</si>
  <si>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</si>
  <si>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</si>
  <si>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</si>
  <si>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</si>
  <si>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</si>
  <si>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</si>
  <si>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</si>
  <si>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</si>
  <si>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</si>
  <si>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</si>
  <si>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</si>
  <si>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</si>
  <si>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</si>
  <si>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</si>
  <si>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</si>
  <si>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</si>
  <si>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</si>
  <si>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</si>
  <si>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</si>
  <si>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</si>
  <si>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</si>
  <si>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</si>
  <si>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</si>
  <si>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</si>
  <si>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</si>
  <si>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</si>
  <si>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</si>
  <si>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</si>
  <si>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</si>
  <si>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</si>
  <si>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</si>
  <si>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</si>
  <si>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</si>
  <si>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</si>
  <si>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</si>
  <si>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</si>
  <si>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</si>
  <si>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</si>
  <si>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</si>
  <si>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</si>
  <si>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</si>
  <si>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</si>
  <si>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</si>
  <si>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</si>
  <si>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</si>
  <si>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</si>
  <si>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</si>
  <si>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</si>
  <si>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</si>
  <si>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</si>
  <si>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</si>
  <si>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</si>
  <si>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</si>
  <si>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</si>
  <si>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</si>
  <si>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</si>
  <si>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</si>
  <si>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</si>
  <si>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</si>
  <si>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</si>
  <si>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</si>
  <si>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</si>
  <si>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</si>
  <si>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</si>
  <si>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</si>
  <si>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</si>
  <si>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</si>
  <si>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</si>
  <si>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</si>
  <si>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</si>
  <si>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</si>
  <si>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</si>
  <si>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</si>
  <si>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</si>
  <si>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</si>
  <si>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</si>
  <si>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</si>
  <si>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</si>
  <si>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</si>
  <si>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</si>
  <si>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</si>
  <si>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</si>
  <si>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</si>
  <si>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</si>
  <si>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</si>
  <si>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</si>
  <si>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</si>
  <si>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</si>
  <si>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</si>
  <si>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</si>
  <si>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</si>
  <si>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</si>
  <si>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</si>
  <si>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</si>
  <si>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</si>
  <si>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</si>
  <si>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</si>
  <si>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</si>
  <si>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</si>
  <si>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</si>
  <si>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</si>
  <si>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</si>
  <si>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</si>
  <si>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</si>
  <si>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</si>
  <si>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</si>
  <si>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</si>
  <si>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</si>
  <si>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</si>
  <si>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</si>
  <si>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</si>
  <si>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</si>
  <si>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</si>
  <si>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</si>
  <si>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</si>
  <si>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</si>
  <si>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</si>
  <si>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</si>
  <si>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</si>
  <si>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</si>
  <si>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</si>
  <si>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</si>
  <si>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</si>
  <si>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</si>
  <si>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</si>
  <si>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</si>
  <si>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</si>
  <si>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</si>
  <si>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</si>
  <si>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</si>
  <si>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</si>
  <si>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</si>
  <si>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</si>
  <si>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</si>
  <si>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</si>
  <si>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</si>
  <si>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</si>
  <si>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</si>
  <si>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</si>
  <si>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</si>
  <si>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</si>
  <si>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</si>
  <si>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</si>
  <si>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</si>
  <si>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</si>
  <si>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</si>
  <si>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</si>
  <si>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</si>
  <si>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</si>
  <si>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</si>
  <si>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</si>
  <si>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</si>
  <si>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</si>
  <si>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</si>
  <si>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</si>
  <si>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</si>
  <si>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</si>
  <si>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</si>
  <si>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</si>
  <si>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</si>
  <si>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</si>
  <si>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</si>
  <si>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</si>
  <si>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</si>
  <si>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</si>
  <si>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</si>
  <si>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</si>
  <si>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</si>
  <si>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</si>
  <si>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</si>
  <si>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</si>
  <si>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</si>
  <si>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</si>
  <si>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</si>
  <si>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</si>
  <si>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</si>
  <si>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</si>
  <si>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</si>
  <si>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</si>
  <si>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</si>
  <si>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</si>
  <si>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</si>
  <si>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</si>
  <si>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</si>
  <si>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</si>
  <si>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</si>
  <si>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</si>
  <si>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</si>
  <si>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</si>
  <si>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</si>
  <si>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</si>
  <si>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</si>
  <si>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</si>
  <si>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</si>
  <si>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</si>
  <si>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</si>
  <si>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</si>
  <si>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</si>
  <si>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</si>
  <si>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</si>
  <si>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</si>
  <si>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</si>
  <si>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</si>
  <si>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</si>
  <si>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</si>
  <si>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</si>
  <si>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</si>
  <si>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</si>
  <si>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</si>
  <si>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</si>
  <si>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</si>
  <si>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</si>
  <si>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</si>
  <si>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</si>
  <si>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</si>
  <si>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</si>
  <si>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</si>
  <si>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</si>
  <si>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</si>
  <si>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</si>
  <si>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</si>
  <si>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</si>
  <si>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</si>
  <si>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</si>
  <si>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</si>
  <si>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</si>
  <si>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</si>
  <si>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</si>
  <si>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</si>
  <si>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</si>
  <si>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</si>
  <si>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</si>
  <si>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</si>
  <si>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</si>
  <si>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</si>
  <si>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</si>
  <si>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</si>
  <si>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</si>
  <si>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</si>
  <si>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</si>
  <si>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</si>
  <si>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</si>
  <si>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</si>
  <si>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</si>
  <si>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</si>
  <si>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</si>
  <si>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</si>
  <si>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</si>
  <si>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</si>
  <si>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</si>
  <si>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</si>
  <si>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</si>
  <si>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</si>
  <si>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</si>
  <si>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</si>
  <si>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</si>
  <si>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</si>
  <si>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</si>
  <si>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</si>
  <si>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</si>
  <si>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</si>
  <si>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</si>
  <si>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</si>
  <si>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</si>
  <si>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</si>
  <si>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</si>
  <si>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</si>
  <si>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</si>
  <si>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</si>
  <si>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</si>
  <si>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</si>
  <si>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</si>
  <si>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</si>
  <si>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</si>
  <si>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</si>
  <si>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</si>
  <si>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</si>
  <si>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</si>
  <si>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</si>
  <si>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</si>
  <si>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</si>
  <si>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</si>
  <si>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</si>
  <si>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</si>
  <si>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</si>
  <si>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</si>
  <si>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</si>
  <si>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</si>
  <si>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</si>
  <si>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</si>
  <si>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</si>
  <si>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</si>
  <si>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</si>
  <si>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</si>
  <si>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</si>
  <si>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</si>
  <si>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</si>
  <si>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</si>
  <si>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</si>
  <si>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</si>
  <si>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</si>
  <si>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</si>
  <si>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</si>
  <si>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</si>
  <si>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</si>
  <si>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</si>
  <si>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</si>
  <si>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</si>
  <si>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</si>
  <si>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</si>
  <si>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</si>
  <si>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</si>
  <si>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</si>
  <si>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</si>
  <si>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</si>
  <si>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</si>
  <si>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</si>
  <si>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</si>
  <si>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</si>
  <si>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</si>
  <si>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</si>
  <si>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</si>
  <si>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</si>
  <si>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</si>
  <si>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</si>
  <si>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</si>
  <si>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</si>
  <si>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</si>
  <si>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</si>
  <si>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</si>
  <si>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</si>
  <si>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</si>
  <si>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</si>
  <si>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</si>
  <si>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</si>
  <si>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</si>
  <si>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</si>
  <si>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</si>
  <si>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</si>
  <si>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</si>
  <si>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</si>
  <si>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</si>
  <si>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</si>
  <si>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</si>
  <si>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</si>
  <si>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</si>
  <si>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</si>
  <si>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</si>
  <si>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</si>
  <si>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</si>
  <si>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</si>
  <si>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</si>
  <si>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</si>
  <si>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</si>
  <si>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</si>
  <si>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</si>
  <si>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</si>
  <si>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</si>
  <si>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</si>
  <si>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</si>
  <si>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</si>
  <si>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</si>
  <si>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</si>
  <si>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</si>
  <si>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</si>
  <si>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</si>
  <si>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</si>
  <si>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</si>
  <si>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</si>
  <si>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</si>
  <si>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</si>
  <si>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</si>
  <si>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</si>
  <si>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</si>
  <si>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</si>
  <si>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</si>
  <si>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</si>
  <si>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</si>
  <si>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</si>
  <si>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</si>
  <si>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</si>
  <si>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</si>
  <si>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</si>
  <si>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</si>
  <si>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</si>
  <si>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</si>
  <si>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</si>
  <si>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</si>
  <si>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</si>
  <si>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</si>
  <si>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</si>
  <si>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</si>
  <si>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</si>
  <si>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</si>
  <si>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</si>
  <si>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</si>
  <si>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</si>
  <si>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</si>
  <si>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</si>
  <si>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</si>
  <si>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</si>
  <si>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</si>
  <si>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</si>
  <si>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</si>
  <si>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</si>
  <si>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</si>
  <si>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</si>
  <si>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</si>
  <si>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</si>
  <si>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</si>
  <si>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</si>
  <si>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</si>
  <si>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</si>
  <si>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</si>
  <si>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</si>
  <si>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</si>
  <si>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</si>
  <si>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</si>
  <si>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</si>
  <si>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</si>
  <si>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</si>
  <si>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</si>
  <si>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</si>
  <si>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</si>
  <si>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</si>
  <si>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</si>
  <si>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</si>
  <si>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</si>
  <si>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</si>
  <si>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</si>
  <si>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</si>
  <si>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</si>
  <si>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</si>
  <si>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</si>
  <si>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</si>
  <si>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</si>
  <si>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</si>
  <si>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</si>
  <si>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</si>
  <si>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</si>
  <si>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</si>
  <si>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</si>
  <si>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</si>
  <si>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</si>
  <si>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</si>
  <si>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</si>
  <si>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</si>
  <si>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</si>
  <si>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</si>
  <si>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</si>
  <si>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</si>
  <si>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</si>
  <si>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</si>
  <si>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</si>
  <si>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</si>
  <si>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</si>
  <si>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</si>
  <si>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</si>
  <si>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</si>
  <si>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</si>
  <si>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</si>
  <si>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</si>
  <si>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</si>
  <si>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</si>
  <si>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</si>
  <si>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</si>
  <si>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</si>
  <si>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</si>
  <si>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</si>
  <si>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</si>
  <si>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</si>
  <si>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</si>
  <si>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</si>
  <si>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</si>
  <si>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</si>
  <si>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</si>
  <si>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</si>
  <si>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</si>
  <si>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</si>
  <si>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</si>
  <si>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</si>
  <si>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</si>
  <si>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</si>
  <si>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</si>
  <si>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</si>
  <si>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</si>
  <si>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</si>
  <si>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</si>
  <si>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</si>
  <si>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</si>
  <si>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</si>
  <si>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</si>
  <si>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</si>
  <si>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</si>
  <si>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</si>
  <si>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</si>
  <si>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</si>
  <si>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</si>
  <si>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</si>
  <si>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</si>
  <si>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</si>
  <si>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</si>
  <si>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</si>
  <si>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</si>
  <si>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</si>
  <si>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</si>
  <si>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</si>
  <si>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</si>
  <si>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</si>
  <si>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</si>
  <si>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</si>
  <si>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</si>
  <si>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</si>
  <si>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</si>
  <si>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</si>
  <si>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</si>
  <si>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</si>
  <si>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</si>
  <si>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</si>
  <si>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</si>
  <si>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</si>
  <si>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</si>
  <si>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</si>
  <si>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</si>
  <si>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</si>
  <si>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</si>
  <si>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</si>
  <si>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</si>
  <si>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</si>
  <si>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</si>
  <si>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</si>
  <si>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</si>
  <si>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</si>
  <si>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</si>
  <si>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</si>
  <si>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</si>
  <si>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</si>
  <si>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</si>
  <si>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</si>
  <si>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</si>
  <si>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</si>
  <si>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</si>
  <si>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</si>
  <si>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</si>
  <si>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</si>
  <si>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</si>
  <si>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</si>
  <si>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</si>
  <si>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</si>
  <si>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</si>
  <si>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</si>
  <si>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</si>
  <si>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</si>
  <si>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</si>
  <si>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</si>
  <si>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</si>
  <si>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</si>
  <si>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</si>
  <si>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</si>
  <si>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</si>
  <si>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</si>
  <si>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</si>
  <si>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</si>
  <si>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</si>
  <si>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</si>
  <si>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</si>
  <si>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</si>
  <si>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</si>
  <si>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</si>
  <si>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</si>
  <si>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</si>
  <si>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</si>
  <si>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</si>
  <si>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</si>
  <si>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</si>
  <si>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</si>
  <si>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</si>
  <si>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</si>
  <si>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</si>
  <si>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</si>
  <si>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</si>
  <si>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</si>
  <si>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</si>
  <si>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</si>
  <si>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</si>
  <si>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</si>
  <si>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</si>
  <si>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</si>
  <si>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</si>
  <si>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</si>
  <si>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</si>
  <si>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</si>
  <si>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</si>
  <si>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</si>
  <si>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</si>
  <si>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</si>
  <si>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</si>
  <si>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</si>
  <si>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</si>
  <si>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</si>
  <si>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</si>
  <si>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</si>
  <si>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</si>
  <si>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</si>
  <si>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</si>
  <si>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</si>
  <si>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</si>
  <si>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</si>
  <si>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</si>
  <si>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</si>
  <si>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</si>
  <si>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</si>
  <si>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</si>
  <si>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</si>
  <si>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</si>
  <si>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</si>
  <si>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</si>
  <si>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</si>
  <si>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</si>
  <si>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</si>
  <si>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</si>
  <si>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</si>
  <si>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</si>
  <si>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</si>
  <si>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</si>
  <si>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</si>
  <si>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</si>
  <si>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</si>
  <si>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</si>
  <si>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</si>
  <si>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</si>
  <si>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</si>
  <si>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</si>
  <si>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</si>
  <si>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</si>
  <si>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</si>
  <si>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</si>
  <si>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</si>
  <si>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</si>
  <si>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</si>
  <si>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</si>
  <si>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</si>
  <si>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</si>
  <si>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</si>
  <si>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</si>
  <si>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</si>
  <si>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</si>
  <si>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</si>
  <si>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</si>
  <si>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</si>
  <si>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</si>
  <si>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</si>
  <si>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</si>
  <si>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</si>
  <si>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</si>
  <si>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</si>
  <si>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</si>
  <si>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</si>
  <si>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</si>
  <si>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</si>
  <si>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</si>
  <si>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</si>
  <si>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</si>
  <si>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</si>
  <si>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</si>
  <si>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</si>
  <si>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</si>
  <si>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</si>
  <si>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</si>
  <si>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</si>
  <si>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</si>
  <si>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</si>
  <si>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</si>
  <si>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</si>
  <si>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</si>
  <si>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</si>
  <si>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</si>
  <si>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</si>
  <si>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</si>
  <si>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</si>
  <si>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</si>
  <si>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</si>
  <si>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</si>
  <si>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</si>
  <si>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</si>
  <si>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</si>
  <si>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</si>
  <si>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</si>
  <si>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</si>
  <si>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</si>
  <si>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</si>
  <si>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</si>
  <si>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</si>
  <si>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</si>
  <si>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</si>
  <si>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</si>
  <si>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</si>
  <si>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</si>
  <si>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</si>
  <si>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</si>
  <si>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</si>
  <si>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</si>
  <si>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</si>
  <si>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</si>
  <si>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</si>
  <si>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</si>
  <si>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</si>
  <si>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</si>
  <si>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</si>
  <si>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</si>
  <si>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</si>
  <si>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</si>
  <si>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</si>
  <si>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</si>
  <si>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</si>
  <si>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</si>
  <si>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</si>
  <si>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</si>
  <si>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</si>
  <si>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</si>
  <si>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</si>
  <si>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</si>
  <si>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</si>
  <si>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</si>
  <si>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</si>
  <si>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</si>
  <si>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</si>
  <si>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</si>
  <si>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</si>
  <si>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</si>
  <si>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</si>
  <si>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</si>
  <si>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</si>
  <si>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</si>
  <si>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</si>
  <si>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</si>
  <si>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</si>
  <si>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</si>
  <si>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</si>
  <si>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</si>
  <si>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</si>
  <si>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</si>
  <si>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</si>
  <si>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</si>
  <si>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</si>
  <si>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</si>
  <si>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</si>
  <si>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</si>
  <si>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</si>
  <si>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</si>
  <si>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</si>
  <si>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</si>
  <si>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</si>
  <si>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</si>
  <si>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</si>
  <si>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</si>
  <si>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</si>
  <si>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</si>
  <si>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</si>
  <si>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</si>
  <si>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</si>
  <si>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</si>
  <si>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</si>
  <si>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</si>
  <si>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</si>
  <si>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</si>
  <si>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</si>
  <si>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</si>
  <si>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</si>
  <si>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</si>
  <si>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</si>
  <si>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</si>
  <si>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</si>
  <si>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</si>
  <si>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</si>
  <si>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</si>
  <si>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</si>
  <si>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</si>
  <si>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</si>
  <si>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</si>
  <si>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</si>
  <si>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</si>
  <si>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</si>
  <si>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</si>
  <si>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</si>
  <si>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</si>
  <si>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</si>
  <si>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</si>
  <si>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</si>
  <si>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</si>
  <si>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</si>
  <si>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</si>
  <si>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</si>
  <si>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</si>
  <si>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</si>
  <si>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</si>
  <si>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</si>
  <si>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</si>
  <si>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</si>
  <si>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</si>
  <si>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</si>
  <si>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</si>
  <si>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</si>
  <si>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</si>
  <si>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</si>
  <si>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</si>
  <si>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</si>
  <si>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</si>
  <si>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</si>
  <si>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</si>
  <si>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</si>
  <si>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</si>
  <si>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</si>
  <si>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</si>
  <si>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</si>
  <si>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</si>
  <si>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</si>
  <si>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</si>
  <si>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</si>
  <si>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</si>
  <si>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</si>
  <si>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</si>
  <si>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</si>
  <si>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</si>
  <si>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</si>
  <si>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</si>
  <si>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</si>
  <si>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</si>
  <si>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</si>
  <si>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</si>
  <si>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</si>
  <si>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</si>
  <si>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</si>
  <si>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</si>
  <si>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</si>
  <si>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</si>
  <si>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</si>
  <si>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</si>
  <si>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</si>
  <si>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</si>
  <si>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</si>
  <si>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</si>
  <si>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</si>
  <si>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</si>
  <si>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</si>
  <si>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</si>
  <si>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</si>
  <si>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</si>
  <si>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</si>
  <si>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</si>
  <si>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</si>
  <si>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</si>
  <si>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</si>
  <si>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</si>
  <si>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</si>
  <si>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</si>
  <si>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</si>
  <si>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</si>
  <si>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</si>
  <si>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</si>
  <si>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</si>
  <si>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</si>
  <si>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</si>
  <si>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</si>
  <si>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</si>
  <si>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</si>
  <si>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</si>
  <si>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</si>
  <si>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</si>
  <si>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</si>
  <si>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</si>
  <si>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</si>
  <si>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</si>
  <si>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</si>
  <si>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</si>
  <si>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</si>
  <si>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</si>
  <si>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</si>
  <si>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</si>
  <si>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</si>
  <si>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</si>
  <si>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</si>
  <si>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</si>
  <si>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</si>
  <si>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</si>
  <si>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</si>
  <si>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</si>
  <si>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</si>
  <si>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</si>
  <si>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</si>
  <si>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</si>
  <si>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</si>
  <si>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</si>
  <si>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</si>
  <si>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</si>
  <si>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</si>
  <si>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</si>
  <si>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</si>
  <si>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</si>
  <si>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</si>
  <si>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</si>
  <si>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</si>
  <si>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</si>
  <si>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</si>
  <si>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</si>
  <si>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</si>
  <si>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</si>
  <si>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</si>
  <si>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</si>
  <si>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</si>
  <si>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</si>
  <si>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</si>
  <si>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</si>
  <si>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</si>
  <si>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</si>
  <si>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</si>
  <si>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</si>
  <si>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</si>
  <si>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</si>
  <si>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</si>
  <si>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</si>
  <si>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</si>
  <si>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</si>
  <si>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</si>
  <si>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</si>
  <si>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</si>
  <si>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</si>
  <si>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</si>
  <si>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</si>
  <si>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</si>
  <si>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</si>
  <si>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</si>
  <si>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</si>
  <si>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</si>
  <si>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</si>
  <si>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</si>
  <si>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</si>
  <si>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</si>
  <si>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</si>
  <si>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</si>
  <si>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</si>
  <si>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</si>
  <si>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</si>
  <si>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</si>
  <si>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</si>
  <si>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</si>
  <si>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</si>
  <si>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</si>
  <si>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</si>
  <si>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</si>
  <si>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</si>
  <si>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</si>
  <si>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</si>
  <si>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</si>
  <si>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</si>
  <si>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</si>
  <si>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</si>
  <si>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</si>
  <si>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</si>
  <si>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</si>
  <si>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</si>
  <si>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</si>
  <si>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</si>
  <si>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</si>
  <si>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</si>
  <si>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</si>
  <si>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</si>
  <si>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</si>
  <si>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</si>
  <si>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</si>
  <si>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</si>
  <si>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</si>
  <si>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</si>
  <si>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</si>
  <si>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</si>
  <si>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</si>
  <si>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</si>
  <si>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</si>
  <si>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</si>
  <si>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</si>
  <si>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</si>
  <si>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</si>
  <si>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</si>
  <si>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</si>
  <si>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</si>
  <si>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</si>
  <si>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</si>
  <si>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</si>
  <si>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</si>
  <si>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</si>
  <si>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</si>
  <si>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</si>
  <si>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</si>
  <si>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</si>
  <si>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</si>
  <si>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</si>
  <si>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</si>
  <si>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</si>
  <si>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</si>
  <si>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</si>
  <si>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</si>
  <si>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</si>
  <si>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</si>
  <si>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</si>
  <si>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</si>
  <si>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</si>
  <si>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</si>
  <si>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</si>
  <si>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</si>
  <si>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</si>
  <si>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</si>
  <si>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</si>
  <si>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</si>
  <si>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</si>
  <si>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</si>
  <si>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</si>
  <si>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</si>
  <si>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</si>
  <si>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</si>
  <si>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</si>
  <si>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</si>
  <si>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</si>
  <si>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</si>
  <si>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</si>
  <si>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</si>
  <si>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</si>
  <si>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</si>
  <si>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</si>
  <si>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</si>
  <si>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</si>
  <si>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</si>
  <si>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</si>
  <si>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</si>
  <si>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</si>
  <si>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</si>
  <si>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</si>
  <si>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</si>
  <si>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</si>
  <si>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</si>
  <si>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</si>
  <si>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</si>
  <si>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</si>
  <si>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</si>
  <si>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</si>
  <si>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</si>
  <si>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</si>
  <si>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</si>
  <si>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</si>
  <si>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</si>
  <si>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</si>
  <si>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</si>
  <si>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</si>
  <si>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</si>
  <si>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</si>
  <si>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</si>
  <si>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</si>
  <si>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</si>
  <si>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</si>
  <si>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</si>
  <si>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</si>
  <si>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</si>
  <si>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</si>
  <si>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</si>
  <si>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</si>
  <si>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</si>
  <si>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</si>
  <si>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</si>
  <si>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</si>
  <si>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</si>
  <si>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</si>
  <si>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</si>
  <si>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</si>
  <si>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</si>
  <si>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</si>
  <si>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</si>
  <si>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</si>
  <si>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</si>
  <si>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</si>
  <si>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</si>
  <si>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</si>
  <si>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</si>
  <si>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</si>
  <si>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</si>
  <si>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</si>
  <si>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</si>
  <si>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</si>
  <si>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</si>
  <si>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</si>
  <si>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</si>
  <si>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</si>
  <si>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</si>
  <si>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</si>
  <si>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</si>
  <si>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</si>
  <si>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</si>
  <si>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</si>
  <si>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</si>
  <si>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</si>
  <si>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</si>
  <si>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</si>
  <si>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</si>
  <si>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</si>
  <si>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</si>
  <si>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</si>
  <si>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</si>
  <si>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</si>
  <si>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</si>
  <si>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</si>
  <si>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</si>
  <si>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</si>
  <si>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</si>
  <si>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</si>
  <si>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</si>
  <si>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</si>
  <si>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</si>
  <si>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</si>
  <si>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</si>
  <si>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</si>
  <si>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</si>
  <si>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</si>
  <si>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</si>
  <si>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</si>
  <si>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</si>
  <si>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</si>
  <si>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</si>
  <si>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</si>
  <si>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</si>
  <si>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</si>
  <si>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</si>
  <si>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</si>
  <si>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</si>
  <si>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</si>
  <si>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</si>
  <si>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</si>
  <si>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</si>
  <si>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</si>
  <si>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</si>
  <si>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</si>
  <si>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</si>
  <si>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</si>
  <si>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</si>
  <si>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</si>
  <si>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</si>
  <si>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</si>
  <si>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</si>
  <si>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</si>
  <si>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</si>
  <si>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</si>
  <si>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</si>
  <si>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</si>
  <si>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</si>
  <si>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</si>
  <si>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</si>
  <si>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</si>
  <si>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</si>
  <si>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</si>
  <si>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</si>
  <si>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</si>
  <si>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</si>
  <si>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</si>
  <si>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</si>
  <si>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</si>
  <si>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</si>
  <si>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</si>
  <si>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</si>
  <si>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</si>
  <si>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</si>
  <si>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</si>
  <si>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</si>
  <si>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</si>
  <si>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</si>
  <si>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</si>
  <si>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</si>
  <si>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</si>
  <si>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</si>
  <si>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</si>
  <si>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</si>
  <si>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</si>
  <si>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</si>
  <si>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</si>
  <si>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</si>
  <si>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</si>
  <si>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</si>
  <si>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</si>
  <si>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</si>
  <si>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</si>
  <si>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</si>
  <si>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</si>
  <si>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</si>
  <si>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</si>
  <si>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</si>
  <si>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</si>
  <si>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</si>
  <si>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</si>
  <si>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</si>
  <si>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</si>
  <si>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</si>
  <si>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</si>
  <si>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</si>
  <si>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</si>
  <si>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</si>
  <si>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</si>
  <si>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</si>
  <si>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</si>
  <si>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</si>
  <si>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</si>
  <si>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</si>
  <si>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</si>
  <si>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</si>
  <si>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</si>
  <si>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</si>
  <si>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</si>
  <si>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</si>
  <si>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</si>
  <si>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</si>
  <si>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</si>
  <si>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</si>
  <si>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</si>
  <si>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</si>
  <si>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</si>
  <si>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</si>
  <si>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</si>
  <si>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</si>
  <si>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</si>
  <si>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</si>
  <si>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</si>
  <si>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</si>
  <si>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</si>
  <si>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</si>
  <si>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</si>
  <si>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</si>
  <si>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</si>
  <si>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</si>
  <si>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</si>
  <si>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</si>
  <si>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</si>
  <si>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</si>
  <si>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</si>
  <si>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</si>
  <si>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</si>
  <si>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</si>
  <si>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</si>
  <si>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</si>
  <si>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</si>
  <si>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</si>
  <si>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</si>
  <si>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</si>
  <si>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</si>
  <si>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</si>
  <si>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</si>
  <si>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</si>
  <si>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</si>
  <si>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</si>
  <si>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</si>
  <si>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</si>
  <si>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</si>
  <si>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</si>
  <si>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</si>
  <si>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</si>
  <si>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</si>
  <si>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</si>
  <si>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</si>
  <si>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</si>
  <si>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</si>
  <si>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</si>
  <si>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</si>
  <si>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</si>
  <si>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</si>
  <si>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</si>
  <si>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</si>
  <si>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</si>
  <si>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</si>
  <si>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</si>
  <si>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</si>
  <si>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</si>
  <si>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</si>
  <si>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</si>
  <si>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</si>
  <si>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</si>
  <si>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</si>
  <si>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</si>
  <si>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</si>
  <si>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</si>
  <si>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</si>
  <si>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</si>
  <si>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</si>
  <si>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</si>
  <si>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</si>
  <si>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</si>
  <si>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</si>
  <si>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</si>
  <si>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</si>
  <si>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</si>
  <si>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</si>
  <si>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</si>
  <si>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</si>
  <si>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</si>
  <si>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</si>
  <si>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</si>
  <si>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</si>
  <si>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</si>
  <si>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</si>
  <si>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</si>
  <si>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</si>
  <si>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</si>
  <si>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</si>
  <si>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</si>
  <si>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</si>
  <si>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</si>
  <si>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</si>
  <si>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</si>
  <si>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</si>
  <si>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</si>
  <si>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</si>
  <si>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</si>
  <si>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</si>
  <si>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</si>
  <si>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</si>
  <si>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</si>
  <si>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</si>
  <si>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</si>
  <si>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</si>
  <si>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</si>
  <si>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</si>
  <si>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</si>
  <si>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</si>
  <si>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</si>
  <si>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</si>
  <si>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</si>
  <si>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</si>
  <si>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</si>
  <si>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</si>
  <si>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</si>
  <si>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</si>
  <si>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</si>
  <si>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</si>
  <si>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</si>
  <si>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</si>
  <si>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</si>
  <si>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</si>
  <si>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</si>
  <si>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</si>
  <si>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</si>
  <si>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</si>
  <si>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</si>
  <si>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</si>
  <si>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</si>
  <si>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</si>
  <si>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</si>
  <si>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</si>
  <si>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</si>
  <si>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</si>
  <si>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</si>
  <si>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</si>
  <si>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</si>
  <si>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</si>
  <si>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</si>
  <si>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</si>
  <si>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</si>
  <si>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</si>
  <si>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</si>
  <si>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</si>
  <si>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</si>
  <si>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</si>
  <si>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</si>
  <si>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</si>
  <si>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</si>
  <si>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</si>
  <si>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</si>
  <si>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</si>
  <si>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</si>
  <si>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</si>
  <si>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</si>
  <si>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</si>
  <si>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</si>
  <si>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</si>
  <si>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</si>
  <si>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</si>
  <si>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</si>
  <si>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</si>
  <si>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</si>
  <si>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</si>
  <si>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</si>
  <si>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</si>
  <si>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</si>
  <si>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</si>
  <si>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</si>
  <si>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</si>
  <si>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</si>
  <si>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</si>
  <si>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</si>
  <si>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</si>
  <si>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</si>
  <si>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</si>
  <si>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</si>
  <si>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</si>
  <si>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</si>
  <si>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</si>
  <si>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</si>
  <si>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</si>
  <si>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</si>
  <si>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</si>
  <si>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</si>
  <si>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</si>
  <si>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</si>
  <si>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</si>
  <si>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</si>
  <si>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</si>
  <si>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</si>
  <si>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</si>
  <si>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</si>
  <si>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</si>
  <si>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</si>
  <si>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</si>
  <si>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</si>
  <si>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</si>
  <si>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</si>
  <si>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</si>
  <si>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</si>
  <si>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</si>
  <si>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</si>
  <si>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</si>
  <si>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</si>
  <si>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</si>
  <si>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</si>
  <si>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</si>
  <si>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</si>
  <si>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</si>
  <si>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</si>
  <si>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</si>
  <si>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</si>
  <si>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</si>
  <si>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</si>
  <si>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</si>
  <si>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</si>
  <si>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</si>
  <si>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</si>
  <si>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</si>
  <si>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</si>
  <si>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</si>
  <si>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</si>
  <si>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</si>
  <si>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</si>
  <si>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</si>
  <si>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</si>
  <si>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</si>
  <si>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</si>
  <si>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</si>
  <si>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</si>
  <si>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</si>
  <si>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</si>
  <si>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</si>
  <si>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</si>
  <si>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</si>
  <si>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</si>
  <si>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</si>
  <si>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</si>
  <si>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</si>
  <si>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</si>
  <si>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</si>
  <si>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</si>
  <si>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</si>
  <si>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</si>
  <si>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</si>
  <si>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</si>
  <si>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</si>
  <si>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</si>
  <si>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</si>
  <si>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</si>
  <si>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</si>
  <si>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</si>
  <si>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</si>
  <si>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</si>
  <si>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</si>
  <si>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</si>
  <si>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</si>
  <si>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</si>
  <si>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</si>
  <si>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</si>
  <si>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</si>
  <si>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</si>
  <si>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</si>
  <si>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</si>
  <si>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</si>
  <si>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</si>
  <si>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</si>
  <si>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</si>
  <si>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</si>
  <si>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</si>
  <si>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</si>
  <si>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</si>
  <si>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</si>
  <si>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</si>
  <si>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</si>
  <si>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</si>
  <si>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</si>
  <si>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</si>
  <si>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</si>
  <si>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</si>
  <si>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</si>
  <si>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</si>
  <si>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</si>
  <si>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</si>
  <si>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</si>
  <si>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</si>
  <si>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</si>
  <si>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</si>
  <si>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</si>
  <si>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</si>
  <si>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</si>
  <si>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</si>
  <si>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</si>
  <si>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</si>
  <si>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</si>
  <si>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</si>
  <si>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</si>
  <si>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</si>
  <si>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</si>
  <si>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</si>
  <si>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</si>
  <si>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</si>
  <si>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</si>
  <si>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</si>
  <si>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</si>
  <si>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</si>
  <si>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</si>
  <si>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</si>
  <si>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</si>
  <si>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</si>
  <si>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</si>
  <si>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</si>
  <si>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</si>
  <si>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</si>
  <si>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</si>
  <si>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</si>
  <si>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</si>
  <si>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</si>
  <si>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</si>
  <si>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</si>
  <si>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</si>
  <si>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</si>
  <si>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</si>
  <si>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</si>
  <si>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</si>
  <si>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</si>
  <si>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</si>
  <si>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</si>
  <si>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</si>
  <si>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</si>
  <si>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</si>
  <si>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</si>
  <si>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</si>
  <si>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</si>
  <si>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</si>
  <si>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</si>
  <si>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</si>
  <si>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</si>
  <si>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</si>
  <si>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</si>
  <si>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</si>
  <si>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</si>
  <si>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</si>
  <si>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</si>
  <si>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</si>
  <si>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</si>
  <si>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</si>
  <si>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</si>
  <si>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</si>
  <si>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</si>
  <si>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</si>
  <si>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</si>
  <si>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</si>
  <si>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</si>
  <si>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</si>
  <si>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</si>
  <si>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</si>
  <si>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</si>
  <si>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</si>
  <si>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</si>
  <si>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</si>
  <si>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</si>
  <si>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</si>
  <si>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</si>
  <si>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</si>
  <si>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</si>
  <si>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</si>
  <si>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</si>
  <si>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</si>
  <si>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</si>
  <si>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</si>
  <si>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</si>
  <si>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</si>
  <si>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</si>
  <si>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</si>
  <si>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</si>
  <si>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</si>
  <si>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</si>
  <si>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</si>
  <si>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</si>
  <si>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</si>
  <si>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</si>
  <si>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</si>
  <si>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</si>
  <si>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</si>
  <si>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</si>
  <si>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</si>
  <si>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</si>
  <si>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</si>
  <si>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</si>
  <si>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</si>
  <si>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</si>
  <si>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</si>
  <si>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</si>
  <si>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</si>
  <si>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</si>
  <si>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</si>
  <si>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</si>
  <si>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</si>
  <si>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</si>
  <si>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</si>
  <si>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</si>
  <si>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</si>
  <si>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</si>
  <si>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</si>
  <si>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</si>
  <si>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</si>
  <si>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</si>
  <si>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</si>
  <si>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</si>
  <si>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</si>
  <si>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</si>
  <si>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</si>
  <si>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</si>
  <si>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</si>
  <si>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</si>
  <si>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</si>
  <si>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</si>
  <si>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</si>
  <si>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</si>
  <si>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</si>
  <si>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</si>
  <si>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</si>
  <si>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</si>
  <si>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</si>
  <si>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</si>
  <si>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</si>
  <si>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</si>
  <si>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</si>
  <si>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</si>
  <si>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</si>
  <si>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</si>
  <si>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</si>
  <si>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</si>
  <si>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</si>
  <si>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</si>
  <si>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</si>
  <si>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</si>
  <si>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</si>
  <si>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</si>
  <si>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</si>
  <si>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</si>
  <si>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</si>
  <si>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</si>
  <si>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</si>
  <si>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</si>
  <si>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</si>
  <si>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</si>
  <si>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</si>
  <si>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</si>
  <si>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</si>
  <si>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</si>
  <si>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</si>
  <si>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</si>
  <si>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</si>
  <si>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</si>
  <si>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</si>
  <si>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</si>
  <si>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</si>
  <si>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</si>
  <si>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</si>
  <si>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</si>
  <si>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</si>
  <si>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</si>
  <si>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</si>
  <si>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</si>
  <si>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</si>
  <si>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</si>
  <si>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</si>
  <si>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</si>
  <si>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</si>
  <si>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</si>
  <si>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</si>
  <si>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</si>
  <si>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</si>
  <si>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</si>
  <si>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</si>
  <si>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</si>
  <si>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</si>
  <si>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</si>
  <si>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</si>
  <si>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</si>
  <si>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</si>
  <si>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</si>
  <si>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</si>
  <si>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</si>
  <si>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</si>
  <si>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</si>
  <si>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</si>
  <si>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</si>
  <si>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</si>
  <si>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</si>
  <si>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</si>
  <si>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</si>
  <si>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</si>
  <si>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</si>
  <si>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</si>
  <si>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</si>
  <si>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</si>
  <si>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</si>
  <si>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</si>
  <si>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</si>
  <si>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</si>
  <si>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</si>
  <si>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</si>
  <si>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</si>
  <si>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</si>
  <si>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</si>
  <si>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</si>
  <si>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</si>
  <si>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</si>
  <si>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</si>
  <si>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</si>
  <si>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</si>
  <si>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</si>
  <si>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</si>
  <si>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</si>
  <si>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</si>
  <si>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</si>
  <si>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</si>
  <si>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</si>
  <si>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</si>
  <si>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</si>
  <si>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</si>
  <si>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</si>
  <si>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</si>
  <si>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</si>
  <si>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</si>
  <si>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</si>
  <si>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</si>
  <si>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</si>
  <si>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</si>
  <si>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</si>
  <si>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</si>
  <si>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</si>
  <si>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</si>
  <si>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</si>
  <si>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</si>
  <si>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</si>
  <si>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</si>
  <si>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</si>
  <si>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</si>
  <si>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</si>
  <si>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</si>
  <si>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</si>
  <si>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</si>
  <si>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</si>
  <si>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</si>
  <si>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</si>
  <si>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</si>
  <si>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</si>
  <si>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</si>
  <si>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</si>
  <si>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</si>
  <si>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</si>
  <si>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</si>
  <si>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</si>
  <si>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</si>
  <si>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</si>
  <si>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</si>
  <si>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</si>
  <si>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</si>
  <si>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</si>
  <si>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</si>
  <si>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</si>
  <si>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</si>
  <si>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</si>
  <si>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</si>
  <si>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</si>
  <si>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</si>
  <si>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</si>
  <si>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</si>
  <si>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</si>
  <si>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</si>
  <si>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</si>
  <si>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</si>
  <si>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</si>
  <si>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</si>
  <si>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</si>
  <si>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</si>
  <si>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</si>
  <si>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</si>
  <si>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</si>
  <si>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</si>
  <si>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</si>
  <si>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</si>
  <si>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</si>
  <si>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</si>
  <si>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</si>
  <si>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</si>
  <si>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</si>
  <si>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</si>
  <si>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</si>
  <si>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</si>
  <si>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</si>
  <si>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</si>
  <si>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</si>
  <si>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</si>
  <si>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</si>
  <si>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</si>
  <si>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</si>
  <si>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</si>
  <si>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</si>
  <si>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</si>
  <si>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</si>
  <si>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</si>
  <si>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</si>
  <si>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</si>
  <si>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</si>
  <si>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</si>
  <si>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</si>
  <si>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</si>
  <si>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</si>
  <si>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</si>
  <si>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</si>
  <si>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</si>
  <si>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</si>
  <si>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</si>
  <si>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</si>
  <si>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</si>
  <si>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</si>
  <si>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</si>
  <si>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</si>
  <si>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</si>
  <si>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</si>
  <si>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</si>
  <si>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</si>
  <si>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</si>
  <si>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</si>
  <si>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</si>
  <si>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</si>
  <si>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</si>
  <si>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</si>
  <si>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</si>
  <si>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</si>
  <si>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</si>
  <si>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</si>
  <si>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</si>
  <si>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</si>
  <si>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</si>
  <si>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</si>
  <si>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</si>
  <si>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</si>
  <si>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</si>
  <si>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</si>
  <si>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</si>
  <si>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</si>
  <si>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</si>
  <si>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</si>
  <si>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</si>
  <si>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</si>
  <si>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</si>
  <si>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</si>
  <si>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</si>
  <si>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</si>
  <si>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</si>
  <si>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</si>
  <si>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</si>
  <si>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</si>
  <si>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</si>
  <si>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</si>
  <si>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</si>
  <si>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</si>
  <si>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</si>
  <si>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</si>
  <si>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</si>
  <si>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</si>
  <si>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</si>
  <si>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</si>
  <si>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</si>
  <si>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</si>
  <si>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</si>
  <si>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</si>
  <si>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</si>
  <si>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</si>
  <si>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</si>
  <si>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</si>
  <si>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</si>
  <si>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</si>
  <si>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</si>
  <si>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</si>
  <si>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</si>
  <si>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</si>
  <si>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</si>
  <si>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</si>
  <si>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</si>
  <si>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</si>
  <si>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</si>
  <si>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</si>
  <si>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</si>
  <si>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</si>
  <si>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</si>
  <si>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</si>
  <si>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</si>
  <si>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</si>
  <si>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</si>
  <si>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</si>
  <si>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</si>
  <si>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</si>
  <si>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</si>
  <si>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</si>
  <si>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</si>
  <si>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</si>
  <si>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</si>
  <si>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</si>
  <si>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</si>
  <si>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</si>
  <si>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</si>
  <si>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</si>
  <si>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</si>
  <si>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</si>
  <si>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</si>
  <si>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</si>
  <si>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</si>
  <si>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</si>
  <si>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</si>
  <si>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</si>
  <si>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</si>
  <si>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</si>
  <si>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</si>
  <si>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</si>
  <si>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</si>
  <si>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</si>
  <si>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</si>
  <si>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</si>
  <si>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</si>
  <si>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</si>
  <si>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</si>
  <si>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</si>
  <si>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</si>
  <si>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</si>
  <si>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</si>
  <si>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</si>
  <si>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</si>
  <si>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</si>
  <si>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</si>
  <si>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</si>
  <si>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</si>
  <si>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</si>
  <si>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</si>
  <si>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</si>
  <si>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</si>
  <si>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</si>
  <si>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</si>
  <si>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</si>
  <si>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</si>
  <si>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</si>
  <si>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</si>
  <si>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</si>
  <si>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</si>
  <si>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</si>
  <si>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</si>
  <si>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</si>
  <si>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</si>
  <si>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</si>
  <si>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</si>
  <si>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</si>
  <si>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</si>
  <si>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</si>
  <si>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</si>
  <si>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</si>
  <si>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</si>
  <si>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</si>
  <si>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</si>
  <si>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</si>
  <si>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</si>
  <si>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</si>
  <si>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</si>
  <si>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</si>
  <si>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</si>
  <si>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</si>
  <si>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</si>
  <si>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</si>
  <si>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</si>
  <si>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</si>
  <si>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</si>
  <si>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</si>
  <si>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</si>
  <si>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</si>
  <si>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</si>
  <si>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</si>
  <si>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</si>
  <si>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</si>
  <si>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</si>
  <si>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</si>
  <si>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</si>
  <si>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</si>
  <si>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</si>
  <si>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</si>
  <si>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</si>
  <si>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</si>
  <si>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</si>
  <si>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</si>
  <si>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</si>
  <si>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</si>
  <si>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</si>
  <si>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</si>
  <si>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</si>
  <si>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</si>
  <si>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</si>
  <si>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</si>
  <si>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</si>
  <si>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</si>
  <si>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</si>
  <si>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</si>
  <si>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</si>
  <si>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</si>
  <si>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</si>
  <si>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</si>
  <si>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</si>
  <si>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</si>
  <si>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</si>
  <si>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</si>
  <si>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</si>
  <si>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</si>
  <si>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</si>
  <si>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</si>
  <si>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</si>
  <si>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</si>
  <si>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</si>
  <si>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</si>
  <si>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</si>
  <si>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</si>
  <si>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</si>
  <si>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</si>
  <si>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</si>
  <si>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</si>
  <si>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</si>
  <si>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</si>
  <si>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</si>
  <si>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</si>
  <si>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</si>
  <si>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</si>
  <si>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</si>
  <si>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</si>
  <si>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</si>
  <si>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</si>
  <si>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</si>
  <si>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</si>
  <si>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</si>
  <si>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</si>
  <si>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</si>
  <si>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</si>
  <si>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</si>
  <si>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</si>
  <si>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</si>
  <si>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</si>
  <si>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</si>
  <si>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</si>
  <si>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</si>
  <si>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</si>
  <si>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</si>
  <si>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</si>
  <si>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</si>
  <si>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</si>
  <si>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</si>
  <si>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</si>
  <si>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</si>
  <si>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</si>
  <si>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</si>
  <si>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</si>
  <si>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</si>
  <si>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</si>
  <si>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</si>
  <si>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</si>
  <si>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</si>
  <si>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</si>
  <si>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</si>
  <si>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</si>
  <si>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</si>
  <si>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</si>
  <si>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</si>
  <si>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</si>
  <si>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</si>
  <si>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</si>
  <si>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</si>
  <si>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</si>
  <si>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</si>
  <si>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</si>
  <si>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</si>
  <si>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</si>
  <si>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</si>
  <si>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</si>
  <si>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</si>
  <si>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</si>
  <si>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</si>
  <si>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</si>
  <si>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</si>
  <si>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</si>
  <si>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</si>
  <si>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</si>
  <si>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</si>
  <si>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</si>
  <si>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</si>
  <si>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</si>
  <si>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</si>
  <si>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</si>
  <si>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</si>
  <si>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</si>
  <si>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</si>
  <si>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</si>
  <si>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</si>
  <si>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</si>
  <si>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</si>
  <si>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</si>
  <si>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</si>
  <si>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</si>
  <si>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</si>
  <si>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</si>
  <si>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</si>
  <si>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</si>
  <si>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</si>
  <si>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</si>
  <si>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</si>
  <si>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</si>
  <si>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</si>
  <si>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</si>
  <si>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</si>
  <si>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</si>
  <si>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</si>
  <si>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</si>
  <si>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</si>
  <si>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</si>
  <si>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</si>
  <si>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</si>
  <si>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</si>
  <si>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</si>
  <si>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</si>
  <si>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</si>
  <si>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</si>
  <si>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</si>
  <si>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</si>
  <si>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</si>
  <si>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</si>
  <si>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</si>
  <si>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</si>
  <si>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</si>
  <si>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</si>
  <si>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</si>
  <si>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</si>
  <si>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</si>
  <si>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</si>
  <si>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</si>
  <si>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</si>
  <si>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</si>
  <si>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</si>
  <si>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</si>
  <si>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</si>
  <si>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</si>
  <si>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</si>
  <si>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</si>
  <si>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</si>
  <si>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</si>
  <si>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</si>
  <si>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</si>
  <si>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</si>
  <si>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</si>
  <si>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</si>
  <si>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</si>
  <si>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</si>
  <si>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</si>
  <si>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</si>
  <si>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</si>
  <si>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</si>
  <si>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</si>
  <si>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</si>
  <si>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</si>
  <si>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</si>
  <si>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</si>
  <si>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</si>
  <si>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</si>
  <si>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</si>
  <si>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</si>
  <si>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</si>
  <si>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</si>
  <si>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</si>
  <si>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</si>
  <si>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</si>
  <si>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</si>
  <si>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</si>
  <si>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</si>
  <si>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</si>
  <si>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</si>
  <si>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</si>
  <si>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</si>
  <si>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</si>
  <si>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</si>
  <si>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</si>
  <si>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</si>
  <si>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</si>
  <si>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</si>
  <si>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</si>
  <si>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</si>
  <si>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</si>
  <si>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</si>
  <si>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</si>
  <si>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</si>
  <si>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</si>
  <si>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</si>
  <si>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</si>
  <si>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</si>
  <si>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</si>
  <si>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</si>
  <si>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</si>
  <si>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</si>
  <si>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</si>
  <si>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</si>
  <si>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</si>
  <si>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</si>
  <si>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</si>
  <si>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</si>
  <si>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</si>
  <si>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</si>
  <si>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</si>
  <si>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</si>
  <si>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</si>
  <si>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</si>
  <si>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</si>
  <si>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</si>
  <si>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</si>
  <si>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</si>
  <si>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</si>
  <si>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</si>
  <si>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</si>
  <si>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</si>
  <si>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</si>
  <si>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</si>
  <si>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</si>
  <si>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</si>
  <si>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</si>
  <si>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</si>
  <si>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</si>
  <si>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</si>
  <si>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</si>
  <si>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</si>
  <si>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</si>
  <si>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</si>
  <si>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</si>
  <si>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</si>
  <si>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</si>
  <si>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</si>
  <si>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</si>
  <si>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</si>
  <si>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</si>
  <si>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</si>
  <si>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</si>
  <si>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</si>
  <si>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</si>
  <si>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</si>
  <si>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</si>
  <si>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</si>
  <si>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</si>
  <si>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</si>
  <si>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</si>
  <si>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</si>
  <si>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</si>
  <si>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</si>
  <si>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</si>
  <si>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</si>
  <si>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</si>
  <si>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</si>
  <si>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</si>
  <si>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</si>
  <si>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</si>
  <si>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</si>
  <si>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</si>
  <si>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</si>
  <si>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</si>
  <si>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</si>
  <si>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</si>
  <si>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</si>
  <si>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</si>
  <si>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</si>
  <si>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</si>
  <si>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</si>
  <si>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</si>
  <si>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</si>
  <si>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</si>
  <si>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</si>
  <si>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</si>
  <si>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</si>
  <si>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</si>
  <si>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</si>
  <si>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</si>
  <si>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</si>
  <si>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</si>
  <si>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</si>
  <si>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</si>
  <si>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</si>
  <si>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</si>
  <si>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</si>
  <si>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</si>
  <si>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</si>
  <si>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</si>
  <si>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</si>
  <si>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</si>
  <si>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</si>
  <si>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</si>
  <si>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</si>
  <si>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</si>
  <si>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</si>
  <si>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</si>
  <si>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</si>
  <si>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</si>
  <si>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</si>
  <si>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</si>
  <si>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</si>
  <si>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</si>
  <si>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</si>
  <si>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</si>
  <si>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</si>
  <si>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</si>
  <si>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</si>
  <si>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</si>
  <si>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</si>
  <si>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</si>
  <si>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</si>
  <si>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</si>
  <si>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</si>
  <si>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</si>
  <si>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</si>
  <si>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</si>
  <si>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</si>
  <si>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</si>
  <si>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</si>
  <si>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</si>
  <si>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</si>
  <si>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</si>
  <si>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</si>
  <si>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</si>
  <si>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</si>
  <si>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</si>
  <si>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</si>
  <si>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</si>
  <si>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</si>
  <si>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</si>
  <si>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</si>
  <si>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</si>
  <si>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</si>
  <si>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</si>
  <si>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</si>
  <si>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</si>
  <si>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</si>
  <si>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</si>
  <si>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</si>
  <si>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</si>
  <si>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</si>
  <si>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</si>
  <si>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</si>
  <si>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</si>
  <si>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</si>
  <si>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</si>
  <si>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</si>
  <si>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</si>
  <si>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</si>
  <si>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</si>
  <si>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</si>
  <si>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</si>
  <si>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</si>
  <si>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</si>
  <si>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</si>
  <si>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</si>
  <si>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</si>
  <si>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</si>
  <si>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</si>
  <si>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</si>
  <si>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</si>
  <si>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</si>
  <si>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</si>
  <si>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</si>
  <si>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</si>
  <si>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</si>
  <si>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</si>
  <si>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</si>
  <si>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</si>
  <si>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</si>
  <si>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</si>
  <si>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</si>
  <si>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</si>
  <si>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</si>
  <si>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</si>
  <si>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</si>
  <si>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</si>
  <si>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</si>
  <si>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</si>
  <si>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</si>
  <si>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</si>
  <si>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</si>
  <si>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</si>
  <si>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</si>
  <si>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</si>
  <si>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</si>
  <si>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</si>
  <si>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</si>
  <si>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</si>
  <si>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</si>
  <si>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</si>
  <si>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</si>
  <si>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</si>
  <si>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</si>
  <si>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</si>
  <si>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</si>
  <si>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</si>
  <si>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</si>
  <si>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</si>
  <si>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</si>
  <si>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</si>
  <si>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</si>
  <si>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</si>
  <si>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</si>
  <si>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</si>
  <si>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</si>
  <si>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</si>
  <si>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</si>
  <si>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</si>
  <si>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</si>
  <si>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</si>
  <si>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</si>
  <si>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</si>
  <si>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</si>
  <si>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</si>
  <si>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</si>
  <si>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</si>
  <si>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</si>
  <si>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</si>
  <si>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</si>
  <si>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</si>
  <si>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</si>
  <si>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</si>
  <si>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</si>
  <si>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</si>
  <si>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</si>
  <si>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</si>
  <si>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</si>
  <si>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</si>
  <si>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</si>
  <si>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</si>
  <si>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</si>
  <si>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</si>
  <si>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</si>
  <si>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</si>
  <si>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</si>
  <si>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</si>
  <si>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</si>
  <si>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</si>
  <si>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</si>
  <si>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</si>
  <si>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</si>
  <si>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</si>
  <si>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</si>
  <si>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</si>
  <si>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</si>
  <si>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</si>
  <si>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</si>
  <si>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</si>
  <si>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</si>
  <si>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</si>
  <si>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</si>
  <si>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</si>
  <si>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</si>
  <si>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</si>
  <si>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</si>
  <si>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</si>
  <si>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</si>
  <si>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</si>
  <si>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</si>
  <si>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</si>
  <si>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</si>
  <si>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</si>
  <si>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</si>
  <si>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</si>
  <si>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</si>
  <si>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</si>
  <si>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</si>
  <si>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</si>
  <si>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</si>
  <si>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</si>
  <si>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</si>
  <si>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</si>
  <si>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</si>
  <si>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</si>
  <si>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</si>
  <si>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</si>
  <si>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</si>
  <si>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</si>
  <si>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</si>
  <si>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</si>
  <si>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</si>
  <si>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</si>
  <si>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</si>
  <si>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</si>
  <si>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</si>
  <si>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</si>
  <si>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</si>
  <si>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</si>
  <si>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</si>
  <si>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</si>
  <si>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</si>
  <si>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</si>
  <si>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</si>
  <si>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</si>
  <si>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</si>
  <si>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</si>
  <si>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</si>
  <si>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</si>
  <si>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</si>
  <si>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</si>
  <si>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</si>
  <si>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</si>
  <si>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</si>
  <si>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</si>
  <si>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</si>
  <si>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</si>
  <si>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</si>
  <si>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</si>
  <si>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</si>
  <si>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</si>
  <si>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</si>
  <si>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</si>
  <si>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</si>
  <si>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</si>
  <si>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</si>
  <si>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</si>
  <si>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</si>
  <si>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</si>
  <si>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</si>
  <si>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</si>
  <si>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</si>
  <si>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</si>
  <si>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</si>
  <si>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</si>
  <si>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</si>
  <si>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</si>
  <si>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</si>
  <si>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</si>
  <si>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</si>
  <si>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</si>
  <si>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</si>
  <si>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</si>
  <si>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</si>
  <si>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</si>
  <si>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</si>
  <si>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</si>
  <si>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</si>
  <si>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</si>
  <si>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</si>
  <si>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</si>
  <si>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</si>
  <si>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</si>
  <si>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</si>
  <si>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</si>
  <si>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</si>
  <si>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</si>
  <si>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</si>
  <si>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</si>
  <si>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</si>
  <si>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</si>
  <si>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</si>
  <si>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</si>
  <si>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</si>
  <si>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</si>
  <si>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</si>
  <si>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</si>
  <si>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</si>
  <si>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</si>
  <si>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</si>
  <si>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</si>
  <si>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</si>
  <si>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</si>
  <si>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</si>
  <si>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</si>
  <si>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</si>
  <si>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</si>
  <si>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</si>
  <si>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</si>
  <si>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</si>
  <si>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</si>
  <si>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</si>
  <si>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</si>
  <si>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</si>
  <si>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</si>
  <si>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</si>
  <si>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</si>
  <si>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</si>
  <si>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</si>
  <si>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</si>
  <si>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</si>
  <si>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</si>
  <si>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</si>
  <si>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</si>
  <si>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</si>
  <si>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</si>
  <si>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</si>
  <si>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</si>
  <si>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</si>
  <si>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</si>
  <si>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</si>
  <si>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</si>
  <si>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</si>
  <si>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</si>
  <si>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</si>
  <si>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</si>
  <si>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</si>
  <si>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</si>
  <si>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</si>
  <si>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</si>
  <si>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</si>
  <si>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</si>
  <si>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</si>
  <si>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</si>
  <si>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</si>
  <si>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</si>
  <si>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</si>
  <si>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</si>
  <si>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</si>
  <si>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</si>
  <si>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</si>
  <si>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</si>
  <si>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</si>
  <si>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</si>
  <si>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</si>
  <si>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</si>
  <si>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</si>
  <si>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</si>
  <si>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</si>
  <si>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</si>
  <si>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</si>
  <si>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</si>
  <si>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</si>
  <si>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</si>
  <si>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</si>
  <si>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</si>
  <si>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</si>
  <si>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</si>
  <si>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</si>
  <si>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</si>
  <si>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</si>
  <si>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</si>
  <si>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</si>
  <si>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</si>
  <si>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</si>
  <si>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</si>
  <si>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</si>
  <si>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</si>
  <si>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</si>
  <si>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</si>
  <si>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</si>
  <si>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</si>
  <si>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</si>
  <si>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</si>
  <si>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</si>
  <si>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</si>
  <si>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</si>
  <si>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</si>
  <si>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</si>
  <si>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</si>
  <si>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</si>
  <si>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</si>
  <si>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</si>
  <si>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</si>
  <si>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</si>
  <si>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</si>
  <si>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</si>
  <si>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</si>
  <si>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</si>
  <si>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</si>
  <si>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</si>
  <si>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</si>
  <si>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</si>
  <si>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</si>
  <si>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</si>
  <si>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</si>
  <si>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</si>
  <si>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</si>
  <si>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</si>
  <si>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</si>
  <si>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</si>
  <si>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</si>
  <si>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</si>
  <si>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</si>
  <si>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</si>
  <si>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</si>
  <si>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</si>
  <si>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</si>
  <si>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</si>
  <si>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</si>
  <si>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</si>
  <si>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</si>
  <si>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</si>
  <si>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</si>
  <si>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</si>
  <si>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</si>
  <si>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</si>
  <si>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</si>
  <si>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</si>
  <si>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</si>
  <si>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</si>
  <si>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</si>
  <si>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</si>
  <si>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</si>
  <si>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</si>
  <si>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</si>
  <si>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</si>
  <si>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</si>
  <si>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</si>
  <si>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</si>
  <si>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</si>
  <si>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</si>
  <si>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</si>
  <si>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</si>
  <si>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</si>
  <si>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</si>
  <si>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</si>
  <si>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</si>
  <si>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</si>
  <si>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</si>
  <si>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</si>
  <si>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</si>
  <si>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</si>
  <si>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</si>
  <si>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</si>
  <si>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</si>
  <si>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</si>
  <si>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</si>
  <si>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</si>
  <si>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</si>
  <si>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</si>
  <si>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</si>
  <si>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</si>
  <si>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</si>
  <si>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</si>
  <si>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</si>
  <si>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</si>
  <si>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</si>
  <si>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</si>
  <si>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</si>
  <si>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</si>
  <si>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</si>
  <si>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</si>
  <si>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</si>
  <si>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</si>
  <si>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</si>
  <si>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</si>
  <si>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</si>
  <si>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</si>
  <si>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</si>
  <si>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</si>
  <si>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</si>
  <si>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</si>
  <si>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</si>
  <si>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</si>
  <si>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</si>
  <si>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</si>
  <si>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</si>
  <si>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</si>
  <si>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</si>
  <si>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</si>
  <si>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</si>
  <si>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</si>
  <si>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</si>
  <si>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</si>
  <si>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</si>
  <si>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</si>
  <si>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</si>
  <si>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</si>
  <si>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</si>
  <si>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</si>
  <si>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</si>
  <si>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</si>
  <si>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</si>
  <si>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</si>
  <si>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</si>
  <si>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</si>
  <si>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</si>
  <si>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</si>
  <si>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</si>
  <si>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</si>
  <si>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</si>
  <si>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</si>
  <si>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</si>
  <si>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</si>
  <si>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</si>
  <si>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</si>
  <si>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</si>
  <si>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</si>
  <si>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</si>
  <si>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</si>
  <si>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</si>
  <si>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</si>
  <si>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</si>
  <si>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</si>
  <si>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</si>
  <si>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</si>
  <si>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</si>
  <si>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</si>
  <si>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</si>
  <si>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</si>
  <si>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</si>
  <si>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</si>
  <si>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</si>
  <si>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</si>
  <si>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</si>
  <si>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</si>
  <si>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</si>
  <si>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</si>
  <si>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</si>
  <si>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</si>
  <si>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</si>
  <si>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</si>
  <si>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</si>
  <si>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</si>
  <si>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</si>
  <si>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</si>
  <si>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</si>
  <si>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</si>
  <si>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</si>
  <si>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</si>
  <si>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</si>
  <si>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</si>
  <si>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</si>
  <si>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</si>
  <si>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</si>
  <si>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</si>
  <si>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</si>
  <si>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</si>
  <si>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</si>
  <si>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</si>
  <si>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</si>
  <si>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</si>
  <si>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</si>
  <si>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</si>
  <si>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</si>
  <si>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</si>
  <si>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</si>
  <si>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</si>
  <si>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</si>
  <si>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</si>
  <si>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</si>
  <si>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</si>
  <si>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</si>
  <si>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</si>
  <si>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</si>
  <si>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</si>
  <si>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</si>
  <si>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</si>
  <si>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</si>
  <si>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</si>
  <si>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</si>
  <si>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</si>
  <si>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</si>
  <si>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</si>
  <si>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</si>
  <si>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</si>
  <si>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</si>
  <si>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</si>
  <si>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</si>
  <si>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</si>
  <si>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</si>
  <si>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</si>
  <si>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</si>
  <si>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</si>
  <si>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</si>
  <si>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</si>
  <si>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</si>
  <si>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</si>
  <si>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</si>
  <si>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</si>
  <si>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</si>
  <si>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</si>
  <si>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</si>
  <si>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</si>
  <si>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</si>
  <si>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</si>
  <si>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</si>
  <si>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</si>
  <si>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</si>
  <si>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</si>
  <si>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</si>
  <si>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</si>
  <si>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</si>
  <si>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</si>
  <si>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</si>
  <si>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</si>
  <si>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</si>
  <si>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</si>
  <si>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</si>
  <si>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</si>
  <si>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</si>
  <si>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</si>
  <si>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</si>
  <si>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</si>
  <si>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</si>
  <si>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</si>
  <si>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</si>
  <si>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</si>
  <si>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</si>
  <si>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</si>
  <si>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</si>
  <si>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</si>
  <si>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</si>
  <si>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</si>
  <si>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</si>
  <si>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</si>
  <si>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</si>
  <si>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</si>
  <si>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</si>
  <si>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</si>
  <si>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</si>
  <si>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</si>
  <si>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</si>
  <si>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</si>
  <si>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</si>
  <si>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</si>
  <si>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</si>
  <si>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</si>
  <si>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</si>
  <si>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</si>
  <si>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</si>
  <si>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</si>
  <si>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</si>
  <si>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</si>
  <si>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</si>
  <si>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</si>
  <si>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</si>
  <si>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</si>
  <si>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</si>
  <si>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</si>
  <si>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</si>
  <si>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</si>
  <si>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</si>
  <si>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</si>
  <si>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</si>
  <si>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</si>
  <si>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</si>
  <si>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</si>
  <si>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</si>
  <si>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</si>
  <si>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</si>
  <si>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</si>
  <si>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</si>
  <si>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</si>
  <si>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</si>
  <si>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</si>
  <si>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</si>
  <si>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</si>
  <si>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</si>
  <si>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</si>
  <si>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</si>
  <si>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</si>
  <si>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</si>
  <si>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</si>
  <si>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</si>
  <si>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</si>
  <si>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</si>
  <si>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</si>
  <si>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</si>
  <si>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</si>
  <si>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</si>
  <si>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</si>
  <si>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</si>
  <si>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</si>
  <si>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</si>
  <si>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</si>
  <si>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</si>
  <si>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</si>
  <si>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</si>
  <si>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</si>
  <si>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</si>
  <si>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</si>
  <si>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</si>
  <si>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</si>
  <si>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</si>
  <si>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</si>
  <si>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</si>
  <si>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</si>
  <si>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</si>
  <si>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</si>
  <si>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</si>
  <si>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</si>
  <si>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</si>
  <si>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</si>
  <si>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</si>
  <si>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</si>
  <si>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</si>
  <si>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</si>
  <si>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</si>
  <si>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</si>
  <si>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</si>
  <si>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</si>
  <si>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</si>
  <si>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</si>
  <si>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</si>
  <si>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</si>
  <si>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</si>
  <si>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</si>
  <si>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</si>
  <si>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</si>
  <si>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</si>
  <si>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</si>
  <si>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</si>
  <si>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</si>
  <si>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</si>
  <si>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</si>
  <si>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</si>
  <si>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</si>
  <si>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</si>
  <si>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</si>
  <si>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</si>
  <si>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</si>
  <si>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</si>
  <si>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</si>
  <si>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</si>
  <si>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</si>
  <si>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</si>
  <si>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</si>
  <si>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</si>
  <si>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</si>
  <si>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</si>
  <si>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</si>
  <si>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</si>
  <si>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</si>
  <si>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</si>
  <si>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</si>
  <si>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</si>
  <si>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</si>
  <si>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</si>
  <si>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</si>
  <si>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</si>
  <si>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</si>
  <si>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</si>
  <si>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</si>
  <si>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</si>
  <si>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</si>
  <si>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</si>
  <si>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</si>
  <si>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</si>
  <si>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</si>
  <si>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</si>
  <si>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</si>
  <si>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</si>
  <si>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</si>
  <si>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</si>
  <si>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</si>
  <si>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</si>
  <si>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</si>
  <si>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</si>
  <si>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</si>
  <si>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</si>
  <si>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</si>
  <si>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</si>
  <si>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</si>
  <si>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</si>
  <si>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</si>
  <si>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</si>
  <si>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</si>
  <si>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</si>
  <si>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</si>
  <si>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</si>
  <si>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</si>
  <si>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</si>
  <si>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</si>
  <si>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</si>
  <si>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</si>
  <si>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</si>
  <si>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</si>
  <si>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</si>
  <si>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</si>
  <si>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</si>
  <si>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</si>
  <si>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</si>
  <si>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</si>
  <si>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</si>
  <si>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</si>
  <si>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</si>
  <si>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</si>
  <si>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</si>
  <si>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</si>
  <si>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</si>
  <si>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</si>
  <si>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</si>
  <si>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</si>
  <si>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</si>
  <si>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</si>
  <si>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</si>
  <si>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</si>
  <si>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</si>
  <si>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</si>
  <si>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</si>
  <si>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</si>
  <si>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</si>
  <si>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</si>
  <si>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</si>
  <si>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</si>
  <si>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</si>
  <si>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</si>
  <si>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</si>
  <si>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</si>
  <si>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</si>
  <si>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</si>
  <si>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</si>
  <si>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</si>
  <si>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</si>
  <si>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</si>
  <si>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</si>
  <si>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</si>
  <si>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</si>
  <si>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</si>
  <si>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</si>
  <si>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</si>
  <si>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</si>
  <si>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</si>
  <si>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</si>
  <si>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</si>
  <si>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</si>
  <si>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</si>
  <si>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</si>
  <si>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</si>
  <si>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</si>
  <si>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</si>
  <si>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</si>
  <si>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</si>
  <si>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</si>
  <si>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</si>
  <si>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</si>
  <si>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</si>
  <si>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</si>
  <si>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</si>
  <si>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</si>
  <si>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</si>
  <si>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</si>
  <si>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</si>
  <si>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</si>
  <si>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</si>
  <si>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</si>
  <si>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</si>
  <si>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</si>
  <si>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</si>
  <si>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</si>
  <si>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</si>
  <si>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</si>
  <si>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</si>
  <si>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</si>
  <si>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</si>
  <si>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</si>
  <si>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</si>
  <si>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</si>
  <si>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</si>
  <si>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</si>
  <si>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</si>
  <si>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</si>
  <si>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</si>
  <si>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</si>
  <si>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</si>
  <si>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</si>
  <si>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</si>
  <si>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</si>
  <si>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</si>
  <si>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</si>
  <si>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</si>
  <si>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</si>
  <si>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</si>
  <si>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</si>
  <si>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</si>
  <si>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</si>
  <si>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</si>
  <si>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</si>
  <si>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</si>
  <si>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</si>
  <si>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</si>
  <si>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</si>
  <si>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</si>
  <si>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</si>
  <si>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</si>
  <si>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</si>
  <si>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</si>
  <si>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</si>
  <si>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</si>
  <si>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</si>
  <si>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</si>
  <si>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</si>
  <si>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</si>
  <si>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</si>
  <si>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</si>
  <si>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</si>
  <si>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</si>
  <si>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</si>
  <si>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</si>
  <si>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</si>
  <si>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</si>
  <si>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</si>
  <si>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</si>
  <si>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</si>
  <si>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</si>
  <si>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</si>
  <si>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</si>
  <si>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</si>
  <si>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</si>
  <si>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</si>
  <si>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</si>
  <si>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</si>
  <si>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</si>
  <si>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</si>
  <si>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</si>
  <si>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</si>
  <si>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</si>
  <si>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</si>
  <si>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</si>
  <si>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</si>
  <si>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</si>
  <si>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</si>
  <si>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</si>
  <si>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</si>
  <si>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</si>
  <si>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</si>
  <si>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</si>
  <si>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</si>
  <si>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</si>
  <si>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</si>
  <si>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</si>
  <si>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</si>
  <si>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</si>
  <si>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</si>
  <si>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</si>
  <si>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</si>
  <si>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</si>
  <si>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</si>
  <si>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</si>
  <si>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</si>
  <si>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</si>
  <si>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</si>
  <si>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</si>
  <si>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</si>
  <si>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</si>
  <si>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</si>
  <si>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</si>
  <si>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</si>
  <si>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</si>
  <si>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</si>
  <si>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</si>
  <si>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</si>
  <si>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</si>
  <si>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</si>
  <si>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</si>
  <si>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</si>
  <si>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</si>
  <si>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</si>
  <si>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</si>
  <si>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</si>
  <si>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</si>
  <si>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</si>
  <si>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</si>
  <si>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</si>
  <si>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</si>
  <si>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</si>
  <si>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</si>
  <si>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</si>
  <si>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</si>
  <si>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</si>
  <si>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</si>
  <si>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</si>
  <si>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</si>
  <si>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</si>
  <si>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</si>
  <si>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</si>
  <si>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</si>
  <si>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</si>
  <si>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</si>
  <si>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</si>
  <si>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</si>
  <si>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</si>
  <si>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</si>
  <si>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</si>
  <si>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</si>
  <si>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</si>
  <si>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</si>
  <si>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</si>
  <si>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</si>
  <si>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</si>
  <si>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</si>
  <si>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</si>
  <si>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</si>
  <si>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</si>
  <si>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</si>
  <si>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</si>
  <si>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</si>
  <si>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</si>
  <si>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</si>
  <si>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</si>
  <si>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</si>
  <si>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</si>
  <si>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</si>
  <si>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</si>
  <si>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</si>
  <si>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</si>
  <si>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</si>
  <si>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</si>
  <si>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</si>
  <si>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</si>
  <si>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</si>
  <si>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</si>
  <si>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</si>
  <si>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</si>
  <si>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</si>
  <si>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</si>
  <si>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</si>
  <si>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</si>
  <si>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</si>
  <si>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</si>
  <si>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</si>
  <si>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</si>
  <si>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</si>
  <si>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</si>
  <si>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</si>
  <si>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</si>
  <si>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</si>
  <si>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</si>
  <si>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</si>
  <si>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</si>
  <si>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</si>
  <si>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</si>
  <si>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</si>
  <si>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</si>
  <si>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</si>
  <si>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</si>
  <si>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</si>
  <si>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</si>
  <si>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</si>
  <si>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</si>
  <si>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</si>
  <si>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</si>
  <si>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</si>
  <si>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</si>
  <si>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</si>
  <si>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</si>
  <si>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</si>
  <si>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</si>
  <si>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</si>
  <si>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</si>
  <si>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</si>
  <si>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</si>
  <si>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</si>
  <si>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</si>
  <si>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</si>
  <si>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</si>
  <si>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</si>
  <si>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</si>
  <si>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</si>
  <si>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</si>
  <si>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</si>
  <si>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</si>
  <si>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</si>
  <si>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</si>
  <si>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</si>
  <si>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</si>
  <si>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</si>
  <si>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</si>
  <si>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</si>
  <si>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</si>
  <si>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</si>
  <si>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</si>
  <si>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</si>
  <si>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</si>
  <si>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</si>
  <si>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</si>
  <si>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</si>
  <si>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</si>
  <si>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</si>
  <si>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</si>
  <si>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</si>
  <si>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</si>
  <si>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</si>
  <si>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</si>
  <si>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</si>
  <si>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</si>
  <si>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</si>
  <si>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</si>
  <si>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</si>
  <si>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</si>
  <si>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</si>
  <si>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</si>
  <si>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</si>
  <si>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</si>
  <si>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</si>
  <si>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</si>
  <si>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</si>
  <si>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</si>
  <si>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</si>
  <si>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</si>
  <si>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</si>
  <si>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</si>
  <si>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</si>
  <si>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</si>
  <si>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</si>
  <si>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</si>
  <si>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</si>
  <si>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</si>
  <si>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</si>
  <si>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</si>
  <si>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</si>
  <si>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</si>
  <si>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</si>
  <si>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</si>
  <si>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</si>
  <si>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</si>
  <si>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</si>
  <si>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</si>
  <si>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</si>
  <si>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</si>
  <si>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</si>
  <si>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</si>
  <si>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</si>
  <si>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</si>
  <si>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</si>
  <si>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</si>
  <si>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</si>
  <si>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</si>
  <si>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</si>
  <si>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</si>
  <si>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</si>
  <si>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</si>
  <si>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</si>
  <si>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</si>
  <si>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</si>
  <si>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</si>
  <si>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</si>
  <si>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</si>
  <si>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</si>
  <si>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</si>
  <si>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</si>
  <si>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</si>
  <si>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</si>
  <si>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</si>
  <si>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</si>
  <si>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</si>
  <si>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</si>
  <si>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</si>
  <si>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</si>
  <si>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</si>
  <si>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</si>
  <si>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</si>
  <si>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</si>
  <si>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</si>
  <si>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</si>
  <si>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</si>
  <si>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</si>
  <si>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</si>
  <si>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</si>
  <si>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</si>
  <si>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</si>
  <si>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</si>
  <si>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</si>
  <si>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</si>
  <si>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</si>
  <si>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</si>
  <si>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</si>
  <si>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</si>
  <si>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</si>
  <si>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</si>
  <si>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</si>
  <si>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</si>
  <si>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</si>
  <si>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</si>
  <si>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</si>
  <si>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</si>
  <si>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</si>
  <si>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</si>
  <si>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</si>
  <si>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</si>
  <si>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</si>
  <si>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</si>
  <si>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</si>
  <si>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</si>
  <si>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</si>
  <si>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</si>
  <si>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</si>
  <si>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</si>
  <si>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</si>
  <si>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</si>
  <si>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</si>
  <si>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</si>
  <si>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</si>
  <si>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</si>
  <si>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</si>
  <si>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</si>
  <si>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</si>
  <si>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</si>
  <si>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</si>
  <si>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</si>
  <si>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</si>
  <si>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</si>
  <si>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</si>
  <si>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</si>
  <si>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</si>
  <si>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</si>
  <si>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</si>
  <si>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</si>
  <si>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</si>
  <si>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</si>
  <si>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</si>
  <si>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</si>
  <si>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</si>
  <si>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</si>
  <si>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</si>
  <si>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</si>
  <si>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</si>
  <si>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</si>
  <si>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</si>
  <si>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</si>
  <si>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</si>
  <si>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</si>
  <si>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</si>
  <si>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</si>
  <si>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</si>
  <si>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</si>
  <si>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</si>
  <si>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</si>
  <si>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</si>
  <si>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</si>
  <si>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</si>
  <si>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</si>
  <si>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</si>
  <si>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</si>
  <si>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</si>
  <si>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</si>
  <si>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</si>
  <si>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</si>
  <si>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</si>
  <si>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</si>
  <si>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</si>
  <si>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</si>
  <si>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</si>
  <si>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</si>
  <si>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</si>
  <si>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</si>
  <si>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</si>
  <si>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</si>
  <si>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</si>
  <si>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</si>
  <si>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</si>
  <si>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</si>
  <si>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</si>
  <si>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</si>
  <si>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</si>
  <si>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</si>
  <si>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</si>
  <si>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</si>
  <si>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</si>
  <si>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</si>
  <si>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</si>
  <si>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</si>
  <si>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</si>
  <si>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</si>
  <si>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</si>
  <si>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</si>
  <si>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</si>
  <si>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</si>
  <si>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</si>
  <si>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</si>
  <si>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</si>
  <si>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</si>
  <si>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</si>
  <si>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</si>
  <si>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</si>
  <si>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</si>
  <si>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</si>
  <si>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</si>
  <si>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</si>
  <si>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</si>
  <si>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</si>
  <si>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</si>
  <si>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</si>
  <si>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</si>
  <si>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</si>
  <si>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</si>
  <si>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</si>
  <si>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</si>
  <si>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</si>
  <si>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</si>
  <si>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</si>
  <si>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</si>
  <si>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</si>
  <si>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</si>
  <si>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</si>
  <si>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</si>
  <si>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</si>
  <si>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</si>
  <si>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</si>
  <si>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</si>
  <si>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</si>
  <si>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</si>
  <si>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</si>
  <si>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</si>
  <si>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</si>
  <si>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</si>
  <si>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</si>
  <si>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</si>
  <si>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</si>
  <si>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</si>
  <si>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</si>
  <si>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</si>
  <si>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</si>
  <si>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</si>
  <si>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</si>
  <si>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</si>
  <si>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</si>
  <si>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</si>
  <si>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</si>
  <si>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</si>
  <si>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</si>
  <si>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</si>
  <si>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</si>
  <si>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</si>
  <si>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</si>
  <si>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</si>
  <si>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</si>
  <si>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</si>
  <si>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</si>
  <si>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</si>
  <si>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</si>
  <si>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</si>
  <si>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</si>
  <si>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</si>
  <si>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</si>
  <si>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</si>
  <si>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</si>
  <si>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</si>
  <si>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</si>
  <si>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</si>
  <si>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</si>
  <si>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</si>
  <si>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</si>
  <si>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</si>
  <si>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</si>
  <si>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</si>
  <si>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</si>
  <si>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</si>
  <si>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</si>
  <si>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</si>
  <si>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</si>
  <si>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</si>
  <si>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</si>
  <si>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</si>
  <si>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</si>
  <si>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</si>
  <si>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</si>
  <si>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</si>
  <si>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</si>
  <si>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</si>
  <si>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</si>
  <si>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</si>
  <si>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</si>
  <si>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</si>
  <si>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</si>
  <si>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</si>
  <si>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</si>
  <si>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</si>
  <si>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</si>
  <si>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</si>
  <si>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</si>
  <si>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</si>
  <si>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</si>
  <si>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</si>
  <si>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</si>
  <si>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</si>
  <si>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</si>
  <si>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</si>
  <si>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</si>
  <si>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</si>
  <si>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</si>
  <si>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</si>
  <si>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</si>
  <si>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</si>
  <si>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</si>
  <si>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</si>
  <si>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</si>
  <si>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</si>
  <si>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</si>
  <si>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</si>
  <si>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</si>
  <si>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</si>
  <si>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</si>
  <si>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</si>
  <si>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</si>
  <si>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</si>
  <si>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</si>
  <si>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</si>
  <si>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</si>
  <si>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</si>
  <si>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</si>
  <si>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</si>
  <si>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</si>
  <si>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</si>
  <si>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</si>
  <si>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</si>
  <si>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</si>
  <si>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</si>
  <si>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</si>
  <si>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</si>
  <si>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</si>
  <si>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</si>
  <si>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</si>
  <si>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</si>
  <si>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</si>
  <si>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</si>
  <si>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</si>
  <si>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</si>
  <si>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</si>
  <si>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</si>
  <si>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</si>
  <si>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</si>
  <si>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</si>
  <si>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</si>
  <si>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</si>
  <si>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</si>
  <si>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</si>
  <si>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</si>
  <si>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</si>
  <si>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</si>
  <si>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</si>
  <si>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</si>
  <si>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</si>
  <si>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</si>
  <si>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</si>
  <si>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</si>
  <si>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</si>
  <si>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</si>
  <si>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</si>
  <si>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</si>
  <si>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</si>
  <si>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</si>
  <si>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</si>
  <si>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</si>
  <si>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</si>
  <si>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</si>
  <si>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</si>
  <si>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</si>
  <si>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</si>
  <si>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</si>
  <si>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</si>
  <si>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</si>
  <si>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</si>
  <si>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</si>
  <si>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</si>
  <si>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</si>
  <si>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</si>
  <si>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</si>
  <si>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</si>
  <si>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</si>
  <si>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</si>
  <si>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</si>
  <si>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</si>
  <si>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</si>
  <si>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</si>
  <si>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</si>
  <si>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</si>
  <si>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</si>
  <si>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</si>
  <si>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</si>
  <si>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</si>
  <si>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</si>
  <si>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</si>
  <si>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</si>
  <si>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</si>
  <si>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</si>
  <si>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</si>
  <si>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</si>
  <si>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</si>
  <si>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</si>
  <si>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</si>
  <si>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</si>
  <si>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</si>
  <si>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</si>
  <si>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</si>
  <si>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</si>
  <si>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</si>
  <si>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</si>
  <si>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</si>
  <si>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</si>
  <si>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</si>
  <si>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</si>
  <si>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</si>
  <si>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</si>
  <si>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</si>
  <si>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</si>
  <si>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</si>
  <si>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</si>
  <si>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</si>
  <si>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</si>
  <si>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</si>
  <si>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</si>
  <si>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</si>
  <si>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</si>
  <si>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</si>
  <si>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</si>
  <si>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</si>
  <si>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</si>
  <si>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</si>
  <si>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</si>
  <si>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</si>
  <si>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</si>
  <si>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</si>
  <si>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</si>
  <si>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</si>
  <si>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</si>
  <si>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</si>
  <si>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</si>
  <si>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</si>
  <si>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</si>
  <si>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</si>
  <si>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</si>
  <si>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</si>
  <si>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</si>
  <si>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</si>
  <si>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</si>
  <si>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</si>
  <si>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</si>
  <si>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</si>
  <si>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</si>
  <si>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</si>
  <si>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</si>
  <si>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</si>
  <si>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</si>
  <si>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</si>
  <si>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</si>
  <si>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</si>
  <si>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</si>
  <si>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</si>
  <si>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</si>
  <si>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</si>
  <si>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</si>
  <si>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</si>
  <si>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</si>
  <si>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</si>
  <si>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</si>
  <si>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</si>
  <si>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</si>
  <si>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</si>
  <si>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</si>
  <si>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</si>
  <si>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</si>
  <si>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</si>
  <si>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</si>
  <si>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</si>
  <si>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</si>
  <si>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</si>
  <si>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</si>
  <si>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</si>
  <si>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</si>
  <si>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</si>
  <si>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</si>
  <si>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</si>
  <si>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</si>
  <si>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</si>
  <si>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</si>
  <si>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</si>
  <si>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</si>
  <si>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</si>
  <si>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</si>
  <si>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</si>
  <si>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</si>
  <si>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</si>
  <si>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</si>
  <si>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</si>
  <si>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</si>
  <si>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</si>
  <si>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</si>
  <si>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</si>
  <si>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</si>
  <si>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</si>
  <si>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</si>
  <si>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</si>
  <si>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</si>
  <si>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</si>
  <si>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</si>
  <si>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</si>
  <si>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</si>
  <si>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</si>
  <si>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</si>
  <si>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</si>
  <si>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</si>
  <si>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</si>
  <si>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</si>
  <si>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</si>
  <si>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</si>
  <si>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</si>
  <si>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</si>
  <si>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</si>
  <si>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</si>
  <si>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</si>
  <si>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</si>
  <si>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</si>
  <si>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</si>
  <si>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</si>
  <si>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</si>
  <si>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</si>
  <si>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</si>
  <si>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</si>
  <si>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</si>
  <si>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</si>
  <si>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</si>
  <si>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</si>
  <si>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</si>
  <si>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</si>
  <si>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</si>
  <si>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</si>
  <si>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</si>
  <si>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</si>
  <si>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</si>
  <si>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</si>
  <si>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</si>
  <si>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</si>
  <si>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</si>
  <si>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</si>
  <si>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</si>
  <si>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</si>
  <si>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</si>
  <si>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</si>
  <si>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</si>
  <si>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</si>
  <si>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</si>
  <si>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</si>
  <si>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</si>
  <si>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</si>
  <si>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</si>
  <si>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</si>
  <si>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</si>
  <si>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</si>
  <si>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</si>
  <si>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</si>
  <si>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</si>
  <si>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</si>
  <si>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</si>
  <si>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</si>
  <si>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</si>
  <si>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</si>
  <si>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</si>
  <si>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</si>
  <si>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</si>
  <si>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</si>
  <si>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</si>
  <si>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</si>
  <si>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</si>
  <si>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</si>
  <si>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</si>
  <si>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</si>
  <si>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</si>
  <si>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</si>
  <si>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</si>
  <si>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</si>
  <si>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</si>
  <si>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</si>
  <si>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</si>
  <si>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</si>
  <si>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</si>
  <si>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</si>
  <si>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</si>
  <si>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</si>
  <si>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</si>
  <si>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</si>
  <si>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</si>
  <si>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</si>
  <si>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</si>
  <si>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</si>
  <si>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</si>
  <si>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</si>
  <si>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</si>
  <si>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</si>
  <si>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</si>
  <si>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</si>
  <si>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</si>
  <si>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</si>
  <si>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</si>
  <si>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</si>
  <si>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</si>
  <si>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</si>
  <si>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</si>
  <si>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</si>
  <si>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</si>
  <si>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</si>
  <si>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</si>
  <si>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</si>
  <si>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</si>
  <si>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</si>
  <si>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</si>
  <si>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</si>
  <si>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</si>
  <si>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</si>
  <si>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</si>
  <si>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</si>
  <si>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</si>
  <si>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</si>
  <si>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</si>
  <si>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</si>
  <si>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</si>
  <si>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</si>
  <si>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</si>
  <si>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</si>
  <si>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</si>
  <si>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</si>
  <si>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</si>
  <si>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</si>
  <si>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</si>
  <si>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</si>
  <si>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</si>
  <si>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</si>
  <si>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</si>
  <si>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</si>
  <si>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</si>
  <si>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</si>
  <si>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</si>
  <si>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</si>
  <si>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</si>
  <si>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</si>
  <si>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</si>
  <si>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</si>
  <si>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</si>
  <si>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</si>
  <si>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</si>
  <si>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</si>
  <si>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</si>
  <si>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</si>
  <si>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</si>
  <si>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</si>
  <si>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</si>
  <si>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</si>
  <si>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</si>
  <si>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</si>
  <si>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</si>
  <si>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</si>
  <si>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</si>
  <si>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</si>
  <si>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</si>
  <si>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</si>
  <si>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</si>
  <si>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</si>
  <si>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</si>
  <si>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</si>
  <si>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</si>
  <si>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</si>
  <si>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</si>
  <si>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</si>
  <si>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</si>
  <si>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</si>
  <si>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</si>
  <si>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</si>
  <si>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</si>
  <si>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</si>
  <si>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</si>
  <si>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</si>
  <si>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</si>
  <si>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</si>
  <si>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</si>
  <si>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</si>
  <si>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</si>
  <si>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</si>
  <si>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</si>
  <si>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</si>
  <si>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</si>
  <si>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</si>
  <si>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</si>
  <si>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</si>
  <si>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</si>
  <si>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</si>
  <si>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</si>
  <si>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</si>
  <si>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</si>
  <si>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</si>
  <si>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</si>
  <si>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</si>
  <si>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</si>
  <si>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</si>
  <si>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</si>
  <si>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</si>
  <si>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</si>
  <si>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</si>
  <si>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</si>
  <si>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</si>
  <si>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</si>
  <si>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</si>
  <si>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</si>
  <si>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</si>
  <si>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</si>
  <si>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</si>
  <si>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</si>
  <si>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</si>
  <si>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</si>
  <si>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</si>
  <si>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</si>
  <si>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</si>
  <si>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</si>
  <si>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</si>
  <si>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</si>
  <si>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</si>
  <si>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</si>
  <si>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</si>
  <si>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</si>
  <si>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</si>
  <si>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</si>
  <si>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</si>
  <si>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</si>
  <si>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</si>
  <si>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</si>
  <si>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</si>
  <si>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</si>
  <si>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</si>
  <si>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</si>
  <si>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</si>
  <si>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</si>
  <si>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</si>
  <si>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</si>
  <si>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</si>
  <si>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</si>
  <si>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</si>
  <si>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</si>
  <si>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</si>
  <si>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</si>
  <si>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</si>
  <si>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</si>
  <si>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</si>
  <si>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</si>
  <si>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</si>
  <si>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</si>
  <si>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</si>
  <si>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</si>
  <si>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</si>
  <si>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</si>
  <si>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</si>
  <si>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</si>
  <si>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</si>
  <si>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</si>
  <si>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</si>
  <si>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</si>
  <si>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</si>
  <si>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</si>
  <si>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</si>
  <si>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</si>
  <si>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</si>
  <si>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</si>
  <si>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</si>
  <si>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</si>
  <si>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</si>
  <si>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</si>
  <si>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</si>
  <si>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</si>
  <si>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</si>
  <si>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</si>
  <si>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</si>
  <si>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</si>
  <si>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</si>
  <si>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</si>
  <si>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</si>
  <si>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</si>
  <si>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</si>
  <si>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</si>
  <si>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</si>
  <si>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</si>
  <si>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</si>
  <si>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</si>
  <si>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</si>
  <si>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</si>
  <si>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</si>
  <si>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</si>
  <si>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</si>
  <si>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</si>
  <si>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</si>
  <si>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</si>
  <si>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</si>
  <si>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</si>
  <si>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</si>
  <si>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</si>
  <si>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</si>
  <si>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</si>
  <si>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</si>
  <si>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</si>
  <si>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</si>
  <si>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</si>
  <si>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</si>
  <si>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</si>
  <si>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</si>
  <si>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</si>
  <si>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</si>
  <si>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</si>
  <si>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</si>
  <si>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</si>
  <si>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</si>
  <si>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</si>
  <si>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</si>
  <si>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</si>
  <si>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</si>
  <si>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</si>
  <si>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</si>
  <si>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</si>
  <si>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</si>
  <si>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</si>
  <si>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</si>
  <si>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</si>
  <si>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</si>
  <si>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</si>
  <si>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</si>
  <si>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</si>
  <si>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</si>
  <si>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</si>
  <si>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</si>
  <si>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</si>
  <si>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</si>
  <si>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</si>
  <si>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</si>
  <si>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</si>
  <si>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</si>
  <si>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</si>
  <si>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</si>
  <si>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</si>
  <si>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</si>
  <si>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</si>
  <si>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</si>
  <si>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</si>
  <si>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</si>
  <si>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</si>
  <si>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</si>
  <si>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</si>
  <si>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</si>
  <si>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</si>
  <si>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</si>
  <si>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</si>
  <si>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</si>
  <si>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</si>
  <si>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</si>
  <si>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</si>
  <si>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</si>
  <si>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</si>
  <si>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</si>
  <si>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</si>
  <si>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</si>
  <si>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</si>
  <si>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</si>
  <si>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</si>
  <si>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</si>
  <si>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</si>
  <si>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</si>
  <si>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</si>
  <si>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</si>
  <si>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</si>
  <si>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</si>
  <si>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</si>
  <si>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</si>
  <si>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</si>
  <si>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</si>
  <si>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</si>
  <si>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</si>
  <si>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</si>
  <si>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</si>
  <si>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</si>
  <si>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</si>
  <si>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</si>
  <si>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</si>
  <si>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</si>
  <si>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</si>
  <si>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</si>
  <si>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</si>
  <si>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</si>
  <si>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</si>
  <si>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</si>
  <si>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</si>
  <si>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</si>
  <si>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</si>
  <si>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</si>
  <si>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</si>
  <si>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</si>
  <si>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</si>
  <si>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</si>
  <si>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</si>
  <si>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</si>
  <si>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</si>
  <si>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</si>
  <si>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</si>
  <si>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</si>
  <si>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</si>
  <si>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</si>
  <si>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</si>
  <si>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</si>
  <si>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</si>
  <si>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</si>
  <si>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</si>
  <si>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</si>
  <si>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</si>
  <si>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</si>
  <si>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</si>
  <si>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</si>
  <si>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</si>
  <si>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</si>
  <si>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</si>
  <si>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</si>
  <si>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</si>
  <si>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</si>
  <si>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</si>
  <si>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</si>
  <si>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</si>
  <si>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</si>
  <si>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</si>
  <si>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</si>
  <si>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</si>
  <si>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</si>
  <si>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</si>
  <si>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</si>
  <si>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</si>
  <si>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</si>
  <si>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</si>
  <si>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</si>
  <si>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</si>
  <si>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</si>
  <si>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</si>
  <si>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</si>
  <si>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</si>
  <si>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</si>
  <si>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</si>
  <si>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</si>
  <si>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</si>
  <si>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</si>
  <si>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</si>
  <si>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</si>
  <si>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</si>
  <si>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</si>
  <si>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</si>
  <si>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</si>
  <si>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</si>
  <si>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</si>
  <si>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</si>
  <si>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</si>
  <si>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</si>
  <si>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</si>
  <si>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</si>
  <si>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</si>
  <si>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</si>
  <si>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</si>
  <si>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</si>
  <si>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</si>
  <si>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</si>
  <si>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</si>
  <si>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</si>
  <si>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</si>
  <si>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</si>
  <si>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</si>
  <si>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</si>
  <si>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</si>
  <si>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</si>
  <si>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</si>
  <si>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</si>
  <si>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</si>
  <si>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</si>
  <si>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</si>
  <si>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</si>
  <si>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</si>
  <si>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</si>
  <si>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</si>
  <si>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</si>
  <si>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</si>
  <si>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</si>
  <si>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</si>
  <si>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</si>
  <si>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</si>
  <si>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</si>
  <si>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</si>
  <si>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</si>
  <si>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</si>
  <si>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</si>
  <si>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</si>
  <si>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</si>
  <si>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</si>
  <si>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</si>
  <si>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</si>
  <si>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</si>
  <si>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</si>
  <si>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</si>
  <si>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</si>
  <si>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</si>
  <si>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</si>
  <si>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</si>
  <si>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</si>
  <si>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</si>
  <si>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</si>
  <si>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</si>
  <si>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</si>
  <si>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</si>
  <si>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</si>
  <si>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</si>
  <si>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</si>
  <si>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</si>
  <si>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</si>
  <si>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</si>
  <si>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</si>
  <si>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</si>
  <si>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</si>
  <si>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</si>
  <si>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</si>
  <si>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</si>
  <si>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</si>
  <si>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</si>
  <si>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</si>
  <si>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</si>
  <si>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</si>
  <si>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</si>
  <si>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</si>
  <si>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</si>
  <si>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</si>
  <si>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</si>
  <si>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</si>
  <si>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</si>
  <si>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</si>
  <si>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</si>
  <si>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</si>
  <si>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</si>
  <si>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</si>
  <si>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</si>
  <si>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</si>
  <si>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</si>
  <si>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</si>
  <si>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</si>
  <si>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</si>
  <si>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</si>
  <si>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</si>
  <si>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</si>
  <si>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</si>
  <si>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</si>
  <si>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</si>
  <si>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</si>
  <si>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</si>
  <si>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</si>
  <si>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</si>
  <si>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</si>
  <si>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</si>
  <si>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</si>
  <si>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</si>
  <si>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</si>
  <si>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</si>
  <si>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</si>
  <si>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</si>
  <si>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</si>
  <si>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</si>
  <si>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</si>
  <si>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</si>
  <si>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</si>
  <si>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</si>
  <si>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</si>
  <si>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</si>
  <si>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</si>
  <si>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</si>
  <si>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</si>
  <si>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</si>
  <si>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</si>
  <si>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</si>
  <si>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</si>
  <si>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</si>
  <si>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</si>
  <si>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</si>
  <si>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</si>
  <si>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</si>
  <si>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</si>
  <si>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</si>
  <si>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</si>
  <si>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</si>
  <si>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</si>
  <si>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</si>
  <si>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</si>
  <si>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</si>
  <si>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</si>
  <si>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</si>
  <si>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</si>
  <si>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</si>
  <si>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</si>
  <si>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</si>
  <si>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</si>
  <si>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</si>
  <si>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</si>
  <si>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</si>
  <si>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</si>
  <si>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</si>
  <si>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</si>
  <si>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</si>
  <si>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</si>
  <si>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</si>
  <si>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</si>
  <si>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</si>
  <si>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</si>
  <si>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</si>
  <si>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</si>
  <si>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</si>
  <si>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</si>
  <si>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</si>
  <si>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</si>
  <si>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</si>
  <si>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</si>
  <si>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</si>
  <si>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</si>
  <si>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</si>
  <si>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</si>
  <si>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</si>
  <si>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</si>
  <si>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</si>
  <si>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</si>
  <si>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</si>
  <si>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</si>
  <si>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</si>
  <si>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</si>
  <si>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</si>
  <si>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</si>
  <si>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</si>
  <si>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</si>
  <si>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</si>
  <si>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</si>
  <si>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</si>
  <si>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</si>
  <si>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</si>
  <si>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</si>
  <si>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</si>
  <si>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</si>
  <si>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</si>
  <si>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</si>
  <si>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</si>
  <si>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</si>
  <si>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</si>
  <si>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</si>
  <si>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</si>
  <si>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</si>
  <si>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</si>
  <si>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</si>
  <si>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</si>
  <si>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</si>
  <si>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</si>
  <si>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</si>
  <si>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</si>
  <si>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</si>
  <si>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</si>
  <si>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</si>
  <si>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</si>
  <si>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</si>
  <si>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</si>
  <si>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</si>
  <si>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</si>
  <si>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</si>
  <si>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</si>
  <si>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</si>
  <si>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</si>
  <si>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</si>
  <si>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</si>
  <si>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</si>
  <si>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</si>
  <si>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</si>
  <si>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</si>
  <si>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</si>
  <si>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</si>
  <si>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</si>
  <si>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</si>
  <si>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</si>
  <si>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</si>
  <si>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</si>
  <si>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</si>
  <si>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</si>
  <si>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</si>
  <si>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</si>
  <si>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</si>
  <si>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</si>
  <si>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</si>
  <si>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</si>
  <si>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</si>
  <si>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</si>
  <si>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</si>
  <si>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</si>
  <si>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</si>
  <si>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</si>
  <si>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</si>
  <si>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</si>
  <si>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</si>
  <si>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</si>
  <si>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</si>
  <si>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</si>
  <si>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</si>
  <si>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</si>
  <si>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</si>
  <si>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</si>
  <si>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</si>
  <si>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</si>
  <si>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</si>
  <si>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</si>
  <si>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</si>
  <si>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</si>
  <si>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</si>
  <si>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</si>
  <si>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</si>
  <si>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</si>
  <si>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</si>
  <si>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</si>
  <si>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</si>
  <si>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</si>
  <si>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</si>
  <si>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</si>
  <si>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</si>
  <si>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</si>
  <si>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</si>
  <si>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</si>
  <si>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</si>
  <si>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</si>
  <si>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</si>
  <si>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</si>
  <si>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</si>
  <si>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</si>
  <si>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</si>
  <si>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</si>
  <si>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</si>
  <si>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</si>
  <si>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</si>
  <si>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</si>
  <si>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</si>
  <si>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</si>
  <si>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</si>
  <si>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</si>
  <si>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</si>
  <si>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</si>
  <si>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</si>
  <si>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</si>
  <si>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</si>
  <si>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</si>
  <si>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</si>
  <si>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</si>
  <si>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</si>
  <si>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</si>
  <si>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</si>
  <si>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</si>
  <si>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</si>
  <si>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</si>
  <si>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</si>
  <si>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</si>
  <si>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</si>
  <si>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</si>
  <si>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</si>
  <si>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</si>
  <si>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</si>
  <si>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</si>
  <si>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</si>
  <si>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</si>
  <si>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</si>
  <si>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</si>
  <si>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</si>
  <si>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</si>
  <si>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</si>
  <si>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</si>
  <si>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</si>
  <si>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</si>
  <si>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</si>
  <si>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</si>
  <si>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</si>
  <si>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</si>
  <si>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</si>
  <si>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</si>
  <si>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</si>
  <si>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</si>
  <si>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</si>
  <si>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</si>
  <si>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</si>
  <si>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</si>
  <si>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</si>
  <si>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</si>
  <si>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</si>
  <si>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</si>
  <si>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</si>
  <si>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</si>
  <si>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</si>
  <si>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</si>
  <si>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</si>
  <si>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</si>
  <si>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</si>
  <si>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</si>
  <si>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</si>
  <si>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</si>
  <si>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</si>
  <si>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</si>
  <si>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</si>
  <si>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</si>
  <si>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</si>
  <si>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</si>
  <si>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</si>
  <si>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</si>
  <si>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</si>
  <si>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</si>
  <si>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</si>
  <si>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</si>
  <si>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</si>
  <si>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</si>
  <si>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</si>
  <si>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</si>
  <si>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</si>
  <si>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</si>
  <si>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</si>
  <si>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</si>
  <si>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</si>
  <si>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</si>
  <si>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</si>
  <si>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</si>
  <si>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</si>
  <si>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</si>
  <si>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</si>
  <si>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</si>
  <si>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</si>
  <si>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</si>
  <si>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</si>
  <si>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</si>
  <si>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</si>
  <si>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</si>
  <si>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</si>
  <si>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</si>
  <si>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</si>
  <si>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</si>
  <si>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</si>
  <si>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</si>
  <si>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</si>
  <si>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</si>
  <si>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</si>
  <si>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</si>
  <si>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</si>
  <si>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</si>
  <si>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</si>
  <si>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</si>
  <si>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</si>
  <si>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</si>
  <si>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</si>
  <si>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</si>
  <si>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</si>
  <si>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</si>
  <si>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</si>
  <si>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</si>
  <si>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</si>
  <si>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</si>
  <si>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</si>
  <si>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</si>
  <si>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</si>
  <si>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</si>
  <si>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</si>
  <si>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</si>
  <si>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</si>
  <si>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</si>
  <si>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</si>
  <si>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</si>
  <si>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</si>
  <si>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</si>
  <si>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</si>
  <si>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</si>
  <si>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</si>
  <si>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</si>
  <si>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</si>
  <si>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</si>
  <si>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</si>
  <si>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</si>
  <si>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</si>
  <si>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</si>
  <si>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</si>
  <si>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</si>
  <si>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</si>
  <si>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</si>
  <si>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</si>
  <si>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</si>
  <si>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</si>
  <si>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</si>
  <si>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</si>
  <si>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</si>
  <si>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</si>
  <si>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</si>
  <si>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</si>
  <si>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</si>
  <si>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</si>
  <si>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</si>
  <si>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</si>
  <si>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</si>
  <si>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</si>
  <si>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</si>
  <si>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</si>
  <si>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</si>
  <si>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</si>
  <si>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</si>
  <si>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</si>
  <si>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</si>
  <si>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</si>
  <si>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</si>
  <si>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</si>
  <si>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</si>
  <si>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</si>
  <si>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</si>
  <si>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</si>
  <si>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</si>
  <si>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</si>
  <si>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</si>
  <si>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</si>
  <si>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</si>
  <si>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</si>
  <si>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</si>
  <si>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</si>
  <si>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</si>
  <si>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</si>
  <si>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</si>
  <si>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</si>
  <si>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</si>
  <si>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</si>
  <si>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</si>
  <si>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</si>
  <si>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</si>
  <si>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</si>
  <si>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</si>
  <si>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</si>
  <si>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</si>
  <si>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</si>
  <si>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</si>
  <si>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</si>
  <si>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</si>
  <si>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</si>
  <si>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</si>
  <si>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</si>
  <si>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</si>
  <si>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</si>
  <si>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</si>
  <si>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</si>
  <si>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</si>
  <si>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</si>
  <si>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</si>
  <si>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</si>
  <si>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</si>
  <si>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</si>
  <si>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</si>
  <si>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</si>
  <si>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</si>
  <si>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</si>
  <si>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</si>
  <si>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</si>
  <si>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</si>
  <si>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</si>
  <si>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</si>
  <si>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</si>
  <si>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</si>
  <si>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</si>
  <si>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</si>
  <si>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</si>
  <si>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</si>
  <si>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</si>
  <si>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</si>
  <si>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</si>
  <si>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</si>
  <si>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</si>
  <si>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</si>
  <si>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</si>
  <si>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</si>
  <si>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</si>
  <si>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</si>
  <si>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</si>
  <si>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</si>
  <si>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</si>
  <si>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</si>
  <si>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</si>
  <si>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</si>
  <si>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</si>
  <si>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</si>
  <si>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</si>
  <si>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</si>
  <si>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</si>
  <si>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</si>
  <si>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</si>
  <si>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</si>
  <si>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</si>
  <si>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</si>
  <si>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</si>
  <si>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</si>
  <si>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</si>
  <si>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</si>
  <si>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</si>
  <si>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</si>
  <si>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</si>
  <si>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</si>
  <si>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</si>
  <si>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</si>
  <si>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</si>
  <si>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</si>
  <si>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</si>
  <si>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</si>
  <si>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</si>
  <si>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</si>
  <si>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</si>
  <si>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</si>
  <si>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</si>
  <si>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</si>
  <si>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</si>
  <si>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</si>
  <si>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</si>
  <si>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</si>
  <si>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</si>
  <si>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</si>
  <si>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</si>
  <si>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</si>
  <si>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</si>
  <si>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</si>
  <si>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</si>
  <si>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</si>
  <si>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</si>
  <si>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</si>
  <si>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</si>
  <si>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</si>
  <si>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</si>
  <si>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</si>
  <si>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</si>
  <si>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</si>
  <si>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</si>
  <si>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</si>
  <si>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</si>
  <si>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</si>
  <si>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</si>
  <si>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</si>
  <si>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</si>
  <si>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</si>
  <si>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</si>
  <si>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</si>
  <si>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</si>
  <si>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</si>
  <si>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</si>
  <si>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</si>
  <si>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</si>
  <si>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</si>
  <si>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</si>
  <si>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</si>
  <si>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</si>
  <si>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</si>
  <si>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</si>
  <si>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</si>
  <si>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</si>
  <si>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</si>
  <si>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</si>
  <si>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</si>
  <si>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</si>
  <si>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</si>
  <si>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</si>
  <si>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</si>
  <si>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</si>
  <si>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</si>
  <si>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</si>
  <si>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</si>
  <si>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</si>
  <si>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</si>
  <si>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</si>
  <si>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</si>
  <si>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</si>
  <si>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</si>
  <si>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</si>
  <si>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</si>
  <si>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</si>
  <si>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</si>
  <si>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</si>
  <si>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</si>
  <si>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</si>
  <si>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</si>
  <si>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</si>
  <si>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</si>
  <si>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</si>
  <si>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</si>
  <si>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</si>
  <si>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</si>
  <si>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</si>
  <si>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</si>
  <si>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</si>
  <si>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</si>
  <si>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</si>
  <si>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</si>
  <si>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</si>
  <si>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</si>
  <si>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</si>
  <si>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</si>
  <si>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</si>
  <si>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</si>
  <si>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</si>
  <si>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</si>
  <si>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</si>
  <si>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</si>
  <si>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</si>
  <si>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</si>
  <si>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</si>
  <si>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</si>
  <si>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</si>
  <si>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</si>
  <si>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</si>
  <si>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</si>
  <si>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</si>
  <si>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</si>
  <si>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</si>
  <si>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</si>
  <si>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</si>
  <si>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</si>
  <si>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</si>
  <si>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</si>
  <si>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</si>
  <si>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</si>
  <si>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</si>
  <si>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</si>
  <si>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</si>
  <si>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</si>
  <si>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</si>
  <si>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</si>
  <si>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</si>
  <si>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</si>
  <si>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</si>
  <si>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</si>
  <si>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</si>
  <si>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</si>
  <si>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</si>
  <si>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</si>
  <si>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</si>
  <si>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</si>
  <si>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</si>
  <si>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</si>
  <si>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</si>
  <si>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</si>
  <si>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</si>
  <si>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</si>
  <si>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</si>
  <si>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</si>
  <si>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</si>
  <si>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</si>
  <si>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</si>
  <si>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</si>
  <si>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</si>
  <si>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</si>
  <si>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</si>
  <si>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</si>
  <si>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</si>
  <si>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</si>
  <si>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</si>
  <si>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</si>
  <si>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</si>
  <si>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</si>
  <si>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</si>
  <si>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</si>
  <si>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</si>
  <si>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</si>
  <si>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</si>
  <si>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</si>
  <si>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</si>
  <si>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</si>
  <si>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</si>
  <si>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</si>
  <si>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</si>
  <si>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</si>
  <si>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</si>
  <si>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</si>
  <si>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</si>
  <si>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</si>
  <si>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</si>
  <si>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</si>
  <si>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</si>
  <si>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</si>
  <si>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</si>
  <si>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</si>
  <si>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</si>
  <si>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</si>
  <si>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</si>
  <si>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</si>
  <si>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</si>
  <si>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</si>
  <si>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</si>
  <si>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</si>
  <si>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</si>
  <si>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</si>
  <si>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</si>
  <si>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</si>
  <si>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</si>
  <si>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</si>
  <si>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</si>
  <si>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</si>
  <si>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</si>
  <si>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</si>
  <si>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</si>
  <si>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</si>
  <si>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</si>
  <si>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</si>
  <si>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</si>
  <si>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</si>
  <si>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</si>
  <si>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</si>
  <si>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</si>
  <si>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</si>
  <si>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</si>
  <si>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</si>
  <si>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</si>
  <si>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</si>
  <si>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</si>
  <si>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</si>
  <si>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</si>
  <si>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</si>
  <si>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</si>
  <si>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</si>
  <si>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</si>
  <si>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</si>
  <si>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</si>
  <si>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</si>
  <si>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</si>
  <si>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</si>
  <si>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</si>
  <si>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</si>
  <si>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</si>
  <si>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</si>
  <si>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</si>
  <si>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</si>
  <si>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</si>
  <si>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</si>
  <si>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</si>
  <si>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</si>
  <si>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</si>
  <si>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</si>
  <si>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</si>
  <si>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</si>
  <si>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</si>
  <si>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</si>
  <si>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</si>
  <si>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</si>
  <si>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</si>
  <si>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</si>
  <si>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</si>
  <si>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</si>
  <si>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</si>
  <si>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</si>
  <si>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</si>
  <si>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</si>
  <si>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</si>
  <si>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</si>
  <si>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</si>
  <si>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</si>
  <si>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</si>
  <si>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</si>
  <si>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</si>
  <si>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</si>
  <si>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</si>
  <si>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</si>
  <si>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</si>
  <si>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</si>
  <si>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</si>
  <si>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</si>
  <si>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</si>
  <si>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</si>
  <si>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</si>
  <si>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</si>
  <si>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</si>
  <si>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</si>
  <si>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</si>
  <si>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</si>
  <si>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</si>
  <si>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</si>
  <si>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</si>
  <si>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</si>
  <si>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</si>
  <si>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</si>
  <si>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</si>
  <si>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</si>
  <si>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</si>
  <si>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</si>
  <si>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</si>
  <si>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</si>
  <si>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</si>
  <si>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</si>
  <si>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</si>
  <si>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</si>
  <si>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</si>
  <si>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</si>
  <si>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</si>
  <si>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</si>
  <si>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</si>
  <si>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</si>
  <si>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</si>
  <si>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</si>
  <si>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</si>
  <si>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</si>
  <si>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</si>
  <si>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</si>
  <si>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</si>
  <si>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</si>
  <si>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</si>
  <si>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</si>
  <si>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</si>
  <si>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</si>
  <si>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</si>
  <si>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</si>
  <si>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</si>
  <si>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</si>
  <si>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</si>
  <si>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</si>
  <si>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</si>
  <si>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</si>
  <si>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</si>
  <si>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</si>
  <si>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</si>
  <si>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</si>
  <si>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</si>
  <si>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</si>
  <si>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</si>
  <si>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</si>
  <si>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</si>
  <si>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</si>
  <si>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</si>
  <si>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</si>
  <si>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</si>
  <si>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</si>
  <si>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</si>
  <si>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</si>
  <si>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</si>
  <si>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</si>
  <si>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</si>
  <si>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</si>
  <si>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</si>
  <si>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</si>
  <si>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</si>
  <si>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</si>
  <si>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</si>
  <si>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</si>
  <si>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</si>
  <si>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</si>
  <si>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</si>
  <si>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</si>
  <si>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</si>
  <si>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</si>
  <si>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</si>
  <si>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</si>
  <si>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</si>
  <si>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</si>
  <si>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</si>
  <si>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</si>
  <si>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</si>
  <si>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</si>
  <si>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</si>
  <si>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</si>
  <si>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</si>
  <si>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</si>
  <si>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</si>
  <si>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</si>
  <si>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</si>
  <si>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</si>
  <si>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</si>
  <si>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</si>
  <si>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</si>
  <si>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</si>
  <si>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</si>
  <si>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</si>
  <si>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</si>
  <si>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</si>
  <si>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</si>
  <si>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</si>
  <si>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</si>
  <si>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</si>
  <si>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</si>
  <si>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</si>
  <si>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</si>
  <si>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</si>
  <si>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</si>
  <si>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</si>
  <si>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</si>
  <si>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</si>
  <si>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</si>
  <si>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</si>
  <si>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</si>
  <si>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</si>
  <si>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</si>
  <si>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</si>
  <si>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</si>
  <si>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</si>
  <si>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</si>
  <si>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</si>
  <si>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</si>
  <si>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</si>
  <si>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</si>
  <si>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</si>
  <si>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</si>
  <si>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</si>
  <si>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</si>
  <si>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</si>
  <si>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</si>
  <si>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</si>
  <si>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</si>
  <si>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</si>
  <si>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</si>
  <si>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</si>
  <si>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</si>
  <si>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</si>
  <si>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</si>
  <si>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</si>
  <si>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</si>
  <si>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</si>
  <si>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</si>
  <si>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</si>
  <si>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</si>
  <si>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</si>
  <si>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</si>
  <si>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</si>
  <si>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</si>
  <si>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</si>
  <si>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</si>
  <si>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</si>
  <si>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</si>
  <si>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</si>
  <si>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</si>
  <si>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</si>
  <si>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</si>
  <si>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</si>
  <si>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</si>
  <si>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</si>
  <si>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</si>
  <si>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</si>
  <si>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</si>
  <si>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</si>
  <si>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</si>
  <si>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</si>
  <si>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</si>
  <si>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</si>
  <si>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</si>
  <si>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</si>
  <si>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</si>
  <si>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</si>
  <si>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</si>
  <si>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</si>
  <si>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</si>
  <si>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</si>
  <si>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</si>
  <si>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</si>
  <si>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</si>
  <si>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</si>
  <si>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</si>
  <si>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</si>
  <si>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</si>
  <si>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</si>
  <si>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</si>
  <si>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</si>
  <si>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</si>
  <si>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</si>
  <si>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</si>
  <si>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</si>
  <si>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</si>
  <si>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</si>
  <si>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</si>
  <si>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</si>
  <si>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</si>
  <si>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</si>
  <si>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</si>
  <si>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</si>
  <si>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</si>
  <si>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</si>
  <si>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</si>
  <si>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</si>
  <si>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</si>
  <si>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</si>
  <si>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</si>
  <si>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</si>
  <si>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</si>
  <si>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</si>
  <si>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</si>
  <si>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</si>
  <si>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</si>
  <si>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</si>
  <si>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</si>
  <si>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</si>
  <si>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</si>
  <si>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</si>
  <si>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</si>
  <si>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</si>
  <si>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</si>
  <si>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</si>
  <si>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</si>
  <si>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</si>
  <si>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</si>
  <si>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</si>
  <si>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</si>
  <si>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</si>
  <si>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</si>
  <si>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</si>
  <si>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</si>
  <si>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</si>
  <si>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</si>
  <si>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</si>
  <si>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</si>
  <si>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</si>
  <si>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</si>
  <si>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</si>
  <si>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</si>
  <si>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</si>
  <si>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</si>
  <si>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</si>
  <si>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</si>
  <si>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</si>
  <si>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</si>
  <si>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</si>
  <si>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</si>
  <si>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</si>
  <si>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</si>
  <si>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</si>
  <si>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</si>
  <si>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</si>
  <si>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</si>
  <si>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</si>
  <si>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</si>
  <si>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</si>
  <si>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</si>
  <si>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</si>
  <si>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</si>
  <si>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</si>
  <si>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</si>
  <si>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</si>
  <si>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</si>
  <si>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</si>
  <si>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</si>
  <si>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</si>
  <si>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</si>
  <si>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</si>
  <si>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</si>
  <si>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</si>
  <si>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</si>
  <si>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</si>
  <si>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</si>
  <si>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</si>
  <si>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</si>
  <si>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</si>
  <si>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</si>
  <si>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</si>
  <si>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</si>
  <si>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</si>
  <si>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</si>
  <si>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</si>
  <si>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</si>
  <si>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</si>
  <si>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</si>
  <si>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</si>
  <si>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</si>
  <si>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</si>
  <si>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</si>
  <si>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</si>
  <si>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</si>
  <si>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</si>
  <si>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</si>
  <si>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</si>
  <si>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</si>
  <si>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</si>
  <si>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</si>
  <si>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</si>
  <si>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</si>
  <si>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</si>
  <si>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</si>
  <si>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</si>
  <si>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</si>
  <si>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</si>
  <si>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</si>
  <si>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</si>
  <si>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</si>
  <si>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</si>
  <si>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</si>
  <si>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</si>
  <si>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</si>
  <si>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</si>
  <si>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</si>
  <si>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</si>
  <si>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</si>
  <si>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</si>
  <si>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</si>
  <si>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</si>
  <si>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</si>
  <si>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</si>
  <si>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</si>
  <si>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</si>
  <si>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</si>
  <si>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</si>
  <si>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</si>
  <si>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</si>
  <si>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</si>
  <si>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</si>
  <si>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</si>
  <si>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</si>
  <si>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</si>
  <si>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</si>
  <si>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</si>
  <si>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</si>
  <si>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</si>
  <si>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</si>
  <si>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</si>
  <si>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</si>
  <si>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</si>
  <si>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</si>
  <si>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</si>
  <si>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</si>
  <si>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</si>
  <si>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</si>
  <si>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</si>
  <si>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</si>
  <si>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</si>
  <si>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</si>
  <si>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</si>
  <si>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</si>
  <si>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</si>
  <si>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</si>
  <si>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</si>
  <si>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</si>
  <si>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</si>
  <si>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</si>
  <si>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</si>
  <si>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</si>
  <si>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</si>
  <si>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</si>
  <si>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</si>
  <si>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</si>
  <si>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</si>
  <si>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</si>
  <si>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</si>
  <si>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</si>
  <si>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</si>
  <si>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</si>
  <si>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</si>
  <si>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</si>
  <si>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</si>
  <si>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</si>
  <si>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</si>
  <si>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</si>
  <si>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</si>
  <si>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</si>
  <si>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</si>
  <si>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</si>
  <si>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</si>
  <si>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</si>
  <si>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</si>
  <si>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</si>
  <si>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</si>
  <si>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</si>
  <si>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</si>
  <si>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</si>
  <si>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</si>
  <si>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</si>
  <si>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</si>
  <si>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</si>
  <si>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</si>
  <si>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</si>
  <si>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</si>
  <si>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</si>
  <si>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</si>
  <si>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</si>
  <si>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</si>
  <si>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</si>
  <si>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</si>
  <si>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</si>
  <si>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</si>
  <si>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</si>
  <si>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</si>
  <si>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</si>
  <si>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</si>
  <si>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</si>
  <si>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</si>
  <si>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</si>
  <si>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</si>
  <si>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</si>
  <si>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</si>
  <si>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</si>
  <si>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</si>
  <si>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</si>
  <si>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</si>
  <si>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</si>
  <si>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</si>
  <si>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</si>
  <si>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</si>
  <si>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</si>
  <si>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</si>
  <si>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</si>
  <si>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</si>
  <si>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</si>
  <si>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</si>
  <si>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</si>
  <si>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</si>
  <si>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</si>
  <si>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</si>
  <si>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</si>
  <si>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</si>
  <si>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</si>
  <si>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</si>
  <si>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</si>
  <si>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</si>
  <si>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</si>
  <si>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</si>
  <si>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</si>
  <si>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</si>
  <si>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</si>
  <si>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</si>
  <si>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</si>
  <si>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</si>
  <si>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</si>
  <si>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</si>
  <si>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</si>
  <si>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</si>
  <si>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</si>
  <si>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</si>
  <si>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</si>
  <si>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</si>
  <si>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</si>
  <si>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</si>
  <si>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</si>
  <si>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</si>
  <si>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</si>
  <si>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</si>
  <si>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</si>
  <si>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</si>
  <si>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</si>
  <si>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</si>
  <si>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</si>
  <si>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</si>
  <si>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</si>
  <si>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</si>
  <si>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</si>
  <si>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</si>
  <si>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</si>
  <si>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</si>
  <si>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</si>
  <si>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</si>
  <si>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</si>
  <si>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</si>
  <si>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</si>
  <si>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</si>
  <si>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</si>
  <si>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</si>
  <si>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</si>
  <si>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</si>
  <si>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</si>
  <si>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</si>
  <si>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</si>
  <si>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</si>
  <si>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</si>
  <si>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</si>
  <si>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</si>
  <si>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</si>
  <si>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</si>
  <si>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</si>
  <si>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</si>
  <si>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</si>
  <si>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</si>
  <si>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</si>
  <si>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</si>
  <si>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</si>
  <si>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</si>
  <si>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</si>
  <si>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</si>
  <si>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</si>
  <si>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</si>
  <si>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</si>
  <si>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</si>
  <si>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</si>
  <si>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</si>
  <si>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</si>
  <si>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</si>
  <si>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</si>
  <si>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</si>
  <si>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</si>
  <si>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</si>
  <si>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</si>
  <si>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</si>
  <si>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</si>
  <si>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</si>
  <si>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</si>
  <si>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</si>
  <si>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</si>
  <si>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</si>
  <si>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</si>
  <si>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</si>
  <si>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</si>
  <si>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</si>
  <si>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</si>
  <si>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</si>
  <si>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</si>
  <si>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</si>
  <si>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</si>
  <si>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</si>
  <si>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</si>
  <si>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</si>
  <si>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</si>
  <si>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</si>
  <si>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</si>
  <si>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</si>
  <si>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</si>
  <si>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</si>
  <si>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</si>
  <si>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</si>
  <si>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</si>
  <si>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</si>
  <si>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</si>
  <si>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</si>
  <si>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</si>
  <si>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</si>
  <si>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</si>
  <si>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</si>
  <si>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</si>
  <si>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</si>
  <si>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</si>
  <si>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</si>
  <si>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</si>
  <si>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</si>
  <si>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</si>
  <si>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</si>
  <si>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</si>
  <si>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</si>
  <si>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</si>
  <si>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</si>
  <si>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</si>
  <si>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</si>
  <si>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</si>
  <si>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</si>
  <si>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</si>
  <si>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</si>
  <si>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</si>
  <si>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</si>
  <si>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</si>
  <si>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</si>
  <si>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</si>
  <si>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</si>
  <si>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</si>
  <si>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</si>
  <si>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</si>
  <si>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</si>
  <si>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</si>
  <si>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</si>
  <si>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</si>
  <si>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</si>
  <si>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</si>
  <si>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</si>
  <si>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</si>
  <si>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</si>
  <si>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</si>
  <si>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</si>
  <si>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</si>
  <si>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</si>
  <si>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</si>
  <si>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</si>
  <si>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</si>
  <si>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</si>
  <si>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</si>
  <si>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</si>
  <si>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</si>
  <si>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</si>
  <si>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</si>
  <si>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</si>
  <si>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</si>
  <si>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</si>
  <si>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</si>
  <si>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</si>
  <si>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</si>
  <si>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</si>
  <si>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</si>
  <si>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</si>
  <si>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</si>
  <si>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</si>
  <si>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</si>
  <si>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</si>
  <si>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</si>
  <si>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</si>
  <si>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</si>
  <si>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</si>
  <si>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</si>
  <si>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</si>
  <si>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</si>
  <si>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</si>
  <si>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</si>
  <si>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</si>
  <si>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</si>
  <si>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</si>
  <si>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</si>
  <si>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</si>
  <si>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</si>
  <si>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</si>
  <si>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</si>
  <si>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</si>
  <si>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</si>
  <si>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</si>
  <si>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</si>
  <si>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</si>
  <si>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</si>
  <si>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</si>
  <si>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</si>
  <si>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</si>
  <si>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</si>
  <si>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</si>
  <si>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</si>
  <si>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</si>
  <si>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</si>
  <si>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</si>
  <si>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</si>
  <si>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</si>
  <si>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</si>
  <si>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</si>
  <si>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</si>
  <si>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</si>
  <si>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</si>
  <si>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</si>
  <si>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</si>
  <si>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</si>
  <si>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</si>
  <si>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</si>
  <si>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</si>
  <si>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</si>
  <si>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</si>
  <si>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</si>
  <si>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</si>
  <si>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</si>
  <si>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</si>
  <si>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</si>
  <si>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</si>
  <si>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</si>
  <si>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</si>
  <si>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</si>
  <si>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</si>
  <si>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</si>
  <si>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</si>
  <si>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</si>
  <si>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</si>
  <si>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</si>
  <si>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</si>
  <si>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</si>
  <si>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</si>
  <si>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</si>
  <si>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</si>
  <si>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</si>
  <si>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</si>
  <si>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</si>
  <si>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</si>
  <si>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</si>
  <si>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</si>
  <si>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</si>
  <si>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</si>
  <si>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</si>
  <si>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</si>
  <si>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</si>
  <si>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</si>
  <si>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</si>
  <si>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</si>
  <si>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</si>
  <si>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</si>
  <si>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</si>
  <si>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</si>
  <si>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</si>
  <si>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</si>
  <si>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</si>
  <si>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</si>
  <si>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</si>
  <si>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</si>
  <si>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</si>
  <si>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</si>
  <si>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</si>
  <si>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</si>
  <si>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</si>
  <si>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</si>
  <si>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</si>
  <si>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</si>
  <si>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</si>
  <si>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</si>
  <si>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</si>
  <si>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</si>
  <si>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</si>
  <si>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</si>
  <si>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</si>
  <si>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</si>
  <si>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</si>
  <si>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</si>
  <si>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</si>
  <si>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</si>
  <si>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</si>
  <si>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</si>
  <si>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</si>
  <si>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</si>
  <si>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</si>
  <si>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</si>
  <si>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</si>
  <si>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</si>
  <si>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</si>
  <si>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</si>
  <si>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</si>
  <si>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</si>
  <si>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</si>
  <si>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</si>
  <si>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</si>
  <si>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</si>
  <si>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</si>
  <si>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</si>
  <si>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</si>
  <si>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</si>
  <si>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</si>
  <si>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</si>
  <si>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</si>
  <si>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</si>
  <si>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</si>
  <si>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</si>
  <si>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</si>
  <si>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</si>
  <si>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</si>
  <si>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</si>
  <si>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</si>
  <si>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</si>
  <si>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</si>
  <si>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</si>
  <si>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</si>
  <si>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</si>
  <si>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</si>
  <si>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</si>
  <si>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</si>
  <si>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</si>
  <si>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</si>
  <si>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</si>
  <si>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</si>
  <si>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</si>
  <si>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</si>
  <si>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</si>
  <si>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</si>
  <si>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</si>
  <si>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</si>
  <si>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</si>
  <si>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</si>
  <si>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</si>
  <si>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</si>
  <si>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</si>
  <si>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</si>
  <si>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</si>
  <si>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</si>
  <si>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</si>
  <si>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</si>
  <si>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</si>
  <si>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</si>
  <si>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</si>
  <si>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</si>
  <si>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</si>
  <si>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</si>
  <si>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</si>
  <si>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</si>
  <si>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</si>
  <si>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</si>
  <si>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</si>
  <si>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</si>
  <si>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</si>
  <si>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</si>
  <si>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</si>
  <si>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</si>
  <si>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</si>
  <si>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</si>
  <si>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</si>
  <si>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</si>
  <si>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</si>
  <si>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</si>
  <si>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</si>
  <si>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</si>
  <si>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</si>
  <si>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</si>
  <si>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</si>
  <si>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</si>
  <si>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</si>
  <si>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</si>
  <si>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</si>
  <si>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</si>
  <si>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</si>
  <si>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</si>
  <si>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</si>
  <si>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</si>
  <si>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</si>
  <si>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</si>
  <si>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</si>
  <si>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</si>
  <si>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</si>
  <si>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</si>
  <si>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</si>
  <si>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</si>
  <si>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</si>
  <si>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</si>
  <si>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</si>
  <si>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</si>
  <si>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</si>
  <si>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</si>
  <si>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</si>
  <si>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</si>
  <si>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</si>
  <si>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</si>
  <si>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</si>
  <si>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</si>
  <si>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</si>
  <si>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</si>
  <si>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</si>
  <si>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</si>
  <si>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</si>
  <si>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</si>
  <si>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</si>
  <si>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</si>
  <si>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</si>
  <si>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</si>
  <si>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</si>
  <si>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</si>
  <si>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</si>
  <si>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</si>
  <si>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</si>
  <si>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</si>
  <si>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</si>
  <si>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</si>
  <si>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</si>
  <si>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</si>
  <si>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</si>
  <si>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</si>
  <si>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</si>
  <si>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</si>
  <si>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</si>
  <si>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</si>
  <si>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</si>
  <si>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</si>
  <si>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</si>
  <si>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</si>
  <si>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</si>
  <si>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</si>
  <si>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</si>
  <si>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</si>
  <si>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</si>
  <si>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</si>
  <si>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</si>
  <si>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</si>
  <si>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</si>
  <si>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</si>
  <si>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</si>
  <si>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</si>
  <si>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</si>
  <si>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</si>
  <si>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</si>
  <si>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</si>
  <si>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</si>
  <si>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</si>
  <si>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</si>
  <si>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</si>
  <si>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</si>
  <si>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</si>
  <si>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</si>
  <si>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</si>
  <si>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</si>
  <si>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</si>
  <si>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</si>
  <si>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</si>
  <si>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</si>
  <si>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</si>
  <si>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</si>
  <si>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</si>
  <si>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</si>
  <si>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</si>
  <si>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</si>
  <si>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</si>
  <si>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</si>
  <si>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</si>
  <si>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</si>
  <si>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</si>
  <si>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</si>
  <si>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</si>
  <si>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</si>
  <si>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</si>
  <si>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</si>
  <si>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</si>
  <si>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</si>
  <si>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</si>
  <si>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</si>
  <si>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</si>
  <si>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</si>
  <si>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</si>
  <si>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</si>
  <si>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</si>
  <si>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</si>
  <si>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</si>
  <si>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</si>
  <si>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</si>
  <si>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</si>
  <si>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</si>
  <si>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</si>
  <si>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</si>
  <si>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</si>
  <si>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</si>
  <si>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</si>
  <si>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</si>
  <si>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</si>
  <si>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</si>
  <si>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</si>
  <si>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</si>
  <si>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</si>
  <si>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</si>
  <si>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</si>
  <si>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</si>
  <si>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</si>
  <si>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</si>
  <si>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</si>
  <si>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</si>
  <si>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</si>
  <si>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</si>
  <si>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</si>
  <si>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</si>
  <si>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</si>
  <si>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</si>
  <si>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</si>
  <si>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</si>
  <si>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</si>
  <si>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</si>
  <si>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</si>
  <si>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</si>
  <si>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</si>
  <si>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</si>
  <si>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</si>
  <si>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</si>
  <si>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</si>
  <si>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</si>
  <si>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</si>
  <si>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</si>
  <si>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</si>
  <si>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</si>
  <si>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</si>
  <si>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</si>
  <si>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</si>
  <si>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</si>
  <si>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</si>
  <si>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</si>
  <si>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</si>
  <si>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</si>
  <si>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</si>
  <si>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</si>
  <si>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</si>
  <si>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</si>
  <si>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</si>
  <si>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</si>
  <si>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</si>
  <si>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</si>
  <si>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</si>
  <si>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</si>
  <si>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</si>
  <si>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</si>
  <si>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</si>
  <si>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</si>
  <si>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</si>
  <si>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</si>
  <si>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</si>
  <si>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</si>
  <si>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</si>
  <si>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</si>
  <si>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</si>
  <si>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</si>
  <si>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</si>
  <si>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</si>
  <si>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</si>
  <si>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</si>
  <si>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</si>
  <si>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</si>
  <si>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</si>
  <si>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</si>
  <si>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</si>
  <si>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</si>
  <si>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</si>
  <si>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</si>
  <si>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</si>
  <si>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</si>
  <si>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</si>
  <si>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</si>
  <si>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</si>
  <si>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</si>
  <si>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</si>
  <si>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</si>
  <si>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</si>
  <si>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</si>
  <si>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</si>
  <si>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</si>
  <si>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</si>
  <si>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</si>
  <si>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</si>
  <si>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</si>
  <si>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</si>
  <si>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</si>
  <si>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</si>
  <si>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</si>
  <si>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</si>
  <si>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</si>
  <si>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</si>
  <si>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</si>
  <si>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</si>
  <si>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</si>
  <si>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</si>
  <si>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</si>
  <si>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</si>
  <si>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</si>
  <si>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</si>
  <si>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</si>
  <si>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</si>
  <si>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</si>
  <si>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</si>
  <si>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</si>
  <si>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</si>
  <si>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</si>
  <si>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</si>
  <si>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</si>
  <si>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</si>
  <si>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</si>
  <si>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</si>
  <si>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</si>
  <si>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</si>
  <si>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</si>
  <si>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</si>
  <si>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</si>
  <si>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</si>
  <si>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</si>
  <si>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</si>
  <si>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</si>
  <si>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</si>
  <si>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</si>
  <si>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</si>
  <si>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</si>
  <si>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</si>
  <si>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</si>
  <si>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</si>
  <si>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</si>
  <si>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</si>
  <si>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</si>
  <si>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</si>
  <si>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</si>
  <si>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</si>
  <si>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</si>
  <si>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</si>
  <si>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</si>
  <si>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</si>
  <si>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</si>
  <si>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</si>
  <si>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</si>
  <si>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</si>
  <si>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</si>
  <si>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</si>
  <si>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</si>
  <si>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</si>
  <si>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</si>
  <si>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</si>
  <si>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</si>
  <si>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</si>
  <si>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</si>
  <si>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</si>
  <si>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</si>
  <si>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</si>
  <si>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</si>
  <si>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</si>
  <si>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</si>
  <si>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</si>
  <si>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</si>
  <si>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</si>
  <si>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</si>
  <si>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</si>
  <si>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</si>
  <si>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</si>
  <si>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</si>
  <si>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</si>
  <si>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</si>
  <si>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</si>
  <si>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</si>
  <si>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</si>
  <si>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</si>
  <si>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</si>
  <si>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</si>
  <si>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</si>
  <si>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</si>
  <si>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</si>
  <si>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</si>
  <si>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</si>
  <si>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</si>
  <si>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</si>
  <si>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</si>
  <si>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</si>
  <si>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</si>
  <si>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</si>
  <si>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</si>
  <si>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</si>
  <si>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</si>
  <si>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</si>
  <si>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</si>
  <si>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</si>
  <si>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</si>
  <si>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</si>
  <si>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</si>
  <si>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</si>
  <si>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</si>
  <si>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</si>
  <si>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</si>
  <si>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</si>
  <si>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</si>
  <si>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</si>
  <si>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</si>
  <si>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</si>
  <si>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</si>
  <si>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</si>
  <si>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</si>
  <si>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</si>
  <si>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</si>
  <si>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</si>
  <si>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</si>
  <si>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</si>
  <si>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</si>
  <si>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</si>
  <si>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</si>
  <si>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</si>
  <si>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</si>
  <si>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</si>
  <si>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</si>
  <si>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</si>
  <si>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</si>
  <si>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</si>
  <si>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</si>
  <si>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</si>
  <si>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</si>
  <si>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</si>
  <si>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</si>
  <si>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</si>
  <si>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</si>
  <si>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</si>
  <si>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</si>
  <si>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</si>
  <si>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</si>
  <si>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</si>
  <si>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</si>
  <si>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</si>
  <si>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</si>
  <si>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</si>
  <si>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</si>
  <si>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</si>
  <si>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</si>
  <si>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</si>
  <si>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</si>
  <si>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</si>
  <si>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</si>
  <si>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</si>
  <si>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</si>
  <si>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</si>
  <si>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</si>
  <si>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</si>
  <si>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</si>
  <si>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</si>
  <si>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</si>
  <si>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</si>
  <si>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</si>
  <si>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</si>
  <si>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</si>
  <si>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</si>
  <si>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</si>
  <si>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</si>
  <si>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</si>
  <si>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</si>
  <si>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</si>
  <si>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</si>
  <si>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</si>
  <si>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</si>
  <si>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</si>
  <si>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</si>
  <si>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</si>
  <si>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</si>
  <si>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</si>
  <si>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</si>
  <si>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</si>
  <si>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</si>
  <si>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</si>
  <si>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</si>
  <si>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</si>
  <si>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</si>
  <si>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</si>
  <si>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</si>
  <si>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</si>
  <si>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</si>
  <si>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</si>
  <si>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</si>
  <si>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</si>
  <si>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</si>
  <si>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</si>
  <si>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</si>
  <si>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</si>
  <si>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</si>
  <si>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</si>
  <si>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</si>
  <si>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</si>
  <si>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</si>
  <si>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</si>
  <si>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</si>
  <si>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</si>
  <si>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</si>
  <si>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</si>
  <si>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</si>
  <si>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</si>
  <si>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</si>
  <si>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</si>
  <si>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</si>
  <si>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</si>
  <si>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</si>
  <si>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</si>
  <si>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</si>
  <si>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</si>
  <si>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</si>
  <si>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</si>
  <si>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</si>
  <si>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</si>
  <si>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</si>
  <si>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</si>
  <si>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</si>
  <si>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</si>
  <si>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</si>
  <si>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</si>
  <si>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</si>
  <si>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</si>
  <si>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</si>
  <si>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</si>
  <si>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</si>
  <si>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</si>
  <si>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</si>
  <si>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</si>
  <si>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</si>
  <si>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</si>
  <si>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</si>
  <si>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</si>
  <si>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</si>
  <si>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</si>
  <si>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</si>
  <si>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</si>
  <si>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</si>
  <si>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</si>
  <si>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</si>
  <si>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</si>
  <si>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</si>
  <si>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</si>
  <si>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</si>
  <si>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</si>
  <si>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</si>
  <si>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</si>
  <si>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</si>
  <si>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</si>
  <si>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</si>
  <si>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</si>
  <si>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</si>
  <si>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</si>
  <si>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</si>
  <si>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</si>
  <si>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</si>
  <si>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</si>
  <si>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</si>
  <si>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</si>
  <si>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</si>
  <si>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</si>
  <si>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</si>
  <si>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</si>
  <si>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</si>
  <si>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</si>
  <si>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</si>
  <si>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</si>
  <si>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</si>
  <si>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</si>
  <si>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</si>
  <si>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</si>
  <si>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</si>
  <si>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</si>
  <si>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</si>
  <si>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</si>
  <si>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</si>
  <si>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</si>
  <si>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</si>
  <si>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</si>
  <si>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</si>
  <si>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</si>
  <si>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</si>
  <si>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</si>
  <si>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</si>
  <si>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</si>
  <si>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</si>
  <si>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</si>
  <si>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</si>
  <si>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</si>
  <si>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</si>
  <si>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</si>
  <si>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</si>
  <si>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</si>
  <si>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</si>
  <si>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</si>
  <si>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</si>
  <si>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</si>
  <si>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</si>
  <si>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</si>
  <si>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</si>
  <si>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</si>
  <si>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</si>
  <si>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</si>
  <si>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</si>
  <si>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</si>
  <si>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</si>
  <si>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</si>
  <si>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</si>
  <si>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</si>
  <si>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</si>
  <si>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</si>
  <si>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</si>
  <si>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</si>
  <si>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</si>
  <si>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</si>
  <si>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</si>
  <si>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</si>
  <si>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</si>
  <si>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</si>
  <si>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</si>
  <si>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</si>
  <si>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</si>
  <si>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</si>
  <si>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</si>
  <si>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</si>
  <si>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</si>
  <si>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</si>
  <si>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</si>
  <si>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</si>
  <si>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</si>
  <si>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</si>
  <si>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</si>
  <si>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</si>
  <si>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</si>
  <si>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</si>
  <si>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</si>
  <si>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</si>
  <si>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</si>
  <si>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</si>
  <si>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</si>
  <si>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</si>
  <si>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</si>
  <si>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</si>
  <si>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</si>
  <si>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</si>
  <si>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</si>
  <si>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</si>
  <si>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</si>
  <si>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</si>
  <si>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</si>
  <si>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</si>
  <si>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</si>
  <si>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</si>
  <si>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</si>
  <si>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</si>
  <si>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</si>
  <si>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</si>
  <si>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</si>
  <si>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</si>
  <si>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</si>
  <si>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</si>
  <si>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</si>
  <si>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</si>
  <si>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</si>
  <si>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</si>
  <si>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</si>
  <si>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</si>
  <si>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</si>
  <si>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</si>
  <si>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</si>
  <si>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</si>
  <si>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</si>
  <si>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</si>
  <si>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</si>
  <si>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</si>
  <si>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</si>
  <si>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</si>
  <si>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</si>
  <si>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</si>
  <si>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</si>
  <si>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</si>
  <si>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</si>
  <si>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</si>
  <si>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</si>
  <si>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</si>
  <si>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</si>
  <si>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</si>
  <si>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</si>
  <si>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</si>
  <si>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</si>
  <si>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</si>
  <si>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</si>
  <si>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</si>
  <si>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</si>
  <si>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</si>
  <si>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</si>
  <si>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</si>
  <si>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</si>
  <si>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</si>
  <si>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</si>
  <si>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</si>
  <si>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</si>
  <si>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</si>
  <si>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</si>
  <si>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</si>
  <si>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</si>
  <si>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</si>
  <si>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</si>
  <si>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</si>
  <si>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</si>
  <si>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</si>
  <si>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</si>
  <si>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</si>
  <si>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</si>
  <si>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</si>
  <si>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</si>
  <si>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</si>
  <si>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</si>
  <si>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</si>
  <si>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</si>
  <si>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</si>
  <si>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</si>
  <si>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</si>
  <si>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</si>
  <si>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</si>
  <si>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</si>
  <si>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</si>
  <si>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</si>
  <si>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</si>
  <si>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</si>
  <si>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</si>
  <si>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</si>
  <si>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</si>
  <si>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</si>
  <si>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</si>
  <si>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</si>
  <si>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</si>
  <si>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</si>
  <si>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</si>
  <si>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</si>
  <si>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</si>
  <si>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</si>
  <si>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</si>
  <si>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</si>
  <si>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</si>
  <si>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</si>
  <si>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</si>
  <si>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</si>
  <si>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</si>
  <si>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</si>
  <si>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</si>
  <si>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</si>
  <si>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</si>
  <si>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</si>
  <si>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</si>
  <si>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</si>
  <si>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</si>
  <si>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</si>
  <si>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</si>
  <si>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</si>
  <si>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</si>
  <si>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</si>
  <si>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</si>
  <si>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</si>
  <si>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</si>
  <si>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</si>
  <si>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</si>
  <si>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</si>
  <si>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</si>
  <si>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</si>
  <si>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</si>
  <si>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</si>
  <si>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</si>
  <si>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</si>
  <si>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</si>
  <si>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</si>
  <si>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</si>
  <si>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</si>
  <si>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</si>
  <si>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</si>
  <si>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</si>
  <si>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</si>
  <si>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</si>
  <si>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</si>
  <si>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</si>
  <si>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</si>
  <si>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</si>
  <si>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</si>
  <si>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</si>
  <si>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</si>
  <si>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</si>
  <si>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</si>
  <si>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</si>
  <si>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</si>
  <si>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</si>
  <si>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</si>
  <si>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</si>
  <si>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</si>
  <si>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</si>
  <si>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</si>
  <si>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</si>
  <si>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</si>
  <si>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</si>
  <si>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</si>
  <si>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</si>
  <si>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</si>
  <si>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</si>
  <si>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</si>
  <si>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</si>
  <si>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</si>
  <si>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</si>
  <si>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</si>
  <si>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</si>
  <si>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</si>
  <si>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</si>
  <si>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</si>
  <si>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</si>
  <si>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</si>
  <si>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</si>
  <si>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</si>
  <si>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</si>
  <si>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</si>
  <si>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</si>
  <si>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</si>
  <si>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</si>
  <si>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</si>
  <si>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</si>
  <si>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</si>
  <si>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</si>
  <si>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</si>
  <si>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</si>
  <si>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</si>
  <si>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</si>
  <si>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</si>
  <si>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</si>
  <si>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</si>
  <si>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</si>
  <si>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</si>
  <si>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</si>
  <si>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</si>
  <si>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</si>
  <si>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</si>
  <si>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</si>
  <si>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</si>
  <si>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</si>
  <si>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</si>
  <si>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</si>
  <si>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</si>
  <si>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</si>
  <si>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</si>
  <si>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</si>
  <si>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</si>
  <si>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</si>
  <si>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</si>
  <si>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</si>
  <si>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</si>
  <si>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</si>
  <si>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</si>
  <si>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</si>
  <si>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</si>
  <si>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</si>
  <si>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</si>
  <si>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</si>
  <si>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</si>
  <si>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</si>
  <si>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</si>
  <si>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</si>
  <si>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</si>
  <si>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</si>
  <si>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</si>
  <si>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</si>
  <si>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</si>
  <si>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</si>
  <si>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</si>
  <si>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</si>
  <si>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</si>
  <si>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</si>
  <si>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</si>
  <si>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</si>
  <si>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</si>
  <si>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</si>
  <si>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</si>
  <si>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</si>
  <si>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</si>
  <si>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</si>
  <si>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</si>
  <si>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</si>
  <si>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</si>
  <si>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</si>
  <si>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</si>
  <si>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</si>
  <si>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</si>
  <si>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</si>
  <si>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</si>
  <si>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</si>
  <si>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</si>
  <si>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</si>
  <si>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</si>
  <si>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</si>
  <si>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</si>
  <si>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</si>
  <si>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</si>
  <si>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</si>
  <si>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</si>
  <si>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</si>
  <si>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</si>
  <si>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</si>
  <si>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</si>
  <si>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</si>
  <si>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</si>
  <si>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</si>
  <si>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</si>
  <si>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</si>
  <si>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</si>
  <si>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</si>
  <si>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</si>
  <si>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</si>
  <si>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</si>
  <si>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</si>
  <si>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</si>
  <si>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</si>
  <si>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</si>
  <si>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</si>
  <si>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</si>
  <si>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</si>
  <si>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</si>
  <si>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</si>
  <si>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</si>
  <si>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</si>
  <si>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</si>
  <si>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</si>
  <si>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</si>
  <si>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</si>
  <si>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</si>
  <si>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</si>
  <si>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</si>
  <si>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</si>
  <si>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</si>
  <si>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</si>
  <si>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</si>
  <si>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</si>
  <si>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</si>
  <si>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</si>
  <si>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</si>
  <si>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</si>
  <si>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</si>
  <si>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</si>
  <si>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</si>
  <si>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</si>
  <si>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</si>
  <si>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</si>
  <si>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</si>
  <si>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</si>
  <si>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</si>
  <si>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</si>
  <si>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</si>
  <si>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</si>
  <si>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</si>
  <si>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</si>
  <si>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</si>
  <si>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</si>
  <si>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</si>
  <si>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</si>
  <si>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</si>
  <si>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</si>
  <si>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</si>
  <si>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</si>
  <si>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</si>
  <si>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</si>
  <si>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</si>
  <si>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</si>
  <si>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</si>
  <si>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</si>
  <si>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</si>
  <si>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</si>
  <si>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</si>
  <si>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</si>
  <si>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</si>
  <si>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</si>
  <si>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</si>
  <si>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</si>
  <si>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</si>
  <si>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</si>
  <si>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</si>
  <si>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</si>
  <si>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</si>
  <si>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</si>
  <si>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</si>
  <si>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</si>
  <si>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</si>
  <si>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</si>
  <si>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</si>
  <si>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</si>
  <si>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</si>
  <si>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</si>
  <si>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</si>
  <si>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</si>
  <si>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</si>
  <si>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</si>
  <si>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</si>
  <si>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</si>
  <si>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</si>
  <si>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</si>
  <si>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</si>
  <si>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</si>
  <si>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</si>
  <si>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</si>
  <si>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</si>
  <si>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</si>
  <si>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</si>
  <si>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</si>
  <si>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</si>
  <si>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</si>
  <si>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</si>
  <si>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</si>
  <si>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</si>
  <si>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</si>
  <si>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</si>
  <si>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</si>
  <si>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</si>
  <si>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</si>
  <si>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</si>
  <si>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</si>
  <si>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</si>
  <si>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</si>
  <si>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</si>
  <si>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</si>
  <si>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</si>
  <si>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</si>
  <si>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</si>
  <si>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</si>
  <si>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</si>
  <si>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</si>
  <si>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</si>
  <si>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</si>
  <si>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</si>
  <si>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</si>
  <si>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</si>
  <si>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</si>
  <si>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</si>
  <si>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</si>
  <si>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</si>
  <si>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</si>
  <si>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</si>
  <si>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</si>
  <si>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</si>
  <si>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</si>
  <si>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</si>
  <si>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</si>
  <si>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</si>
  <si>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</si>
  <si>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</si>
  <si>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</si>
  <si>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</si>
  <si>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</si>
  <si>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</si>
  <si>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</si>
  <si>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</si>
  <si>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</si>
  <si>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</si>
  <si>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</si>
  <si>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</si>
  <si>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</si>
  <si>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</si>
  <si>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</si>
  <si>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</si>
  <si>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</si>
  <si>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</si>
  <si>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</si>
  <si>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</si>
  <si>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</si>
  <si>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</si>
  <si>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</si>
  <si>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</si>
  <si>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</si>
  <si>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</si>
  <si>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</si>
  <si>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</si>
  <si>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</si>
  <si>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</si>
  <si>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</si>
  <si>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</si>
  <si>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</si>
  <si>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</si>
  <si>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</si>
  <si>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</si>
  <si>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</si>
  <si>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</si>
  <si>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</si>
  <si>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</si>
  <si>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</si>
  <si>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</si>
  <si>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</si>
  <si>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</si>
  <si>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</si>
  <si>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</si>
  <si>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</si>
  <si>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</si>
  <si>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</si>
  <si>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</si>
  <si>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</si>
  <si>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</si>
  <si>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</si>
  <si>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</si>
  <si>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</si>
  <si>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</si>
  <si>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</si>
  <si>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</si>
  <si>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</si>
  <si>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</si>
  <si>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</si>
  <si>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</si>
  <si>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</si>
  <si>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</si>
  <si>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</si>
  <si>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</si>
  <si>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</si>
  <si>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</si>
  <si>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</si>
  <si>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</si>
  <si>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</si>
  <si>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</si>
  <si>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</si>
  <si>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</si>
  <si>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</si>
  <si>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</si>
  <si>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</si>
  <si>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</si>
  <si>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</si>
  <si>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</si>
  <si>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</si>
  <si>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</si>
  <si>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</si>
  <si>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</si>
  <si>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</si>
  <si>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</si>
  <si>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</si>
  <si>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</si>
  <si>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</si>
  <si>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</si>
  <si>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</si>
  <si>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</si>
  <si>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</si>
  <si>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</si>
  <si>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</si>
  <si>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</si>
  <si>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</si>
  <si>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</si>
  <si>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</si>
  <si>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</si>
  <si>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</si>
  <si>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</si>
  <si>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</si>
  <si>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</si>
  <si>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</si>
  <si>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</si>
  <si>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</si>
  <si>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</si>
  <si>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</si>
  <si>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</si>
  <si>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</si>
  <si>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</si>
  <si>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</si>
  <si>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</si>
  <si>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</si>
  <si>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</si>
  <si>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</si>
  <si>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</si>
  <si>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</si>
  <si>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</si>
  <si>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</si>
  <si>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</si>
  <si>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</si>
  <si>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</si>
  <si>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</si>
  <si>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</si>
  <si>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</si>
  <si>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</si>
  <si>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</si>
  <si>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</si>
  <si>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</si>
  <si>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</si>
  <si>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</si>
  <si>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</si>
  <si>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</si>
  <si>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</si>
  <si>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</si>
  <si>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</si>
  <si>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</si>
  <si>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</si>
  <si>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</si>
  <si>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</si>
  <si>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</si>
  <si>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</si>
  <si>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</si>
  <si>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</si>
  <si>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</si>
  <si>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</si>
  <si>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</si>
  <si>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</si>
  <si>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</si>
  <si>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</si>
  <si>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</si>
  <si>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</si>
  <si>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</si>
  <si>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</si>
  <si>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</si>
  <si>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</si>
  <si>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</si>
  <si>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</si>
  <si>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</si>
  <si>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</si>
  <si>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</si>
  <si>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</si>
  <si>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</si>
  <si>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</si>
  <si>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</si>
  <si>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</si>
  <si>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</si>
  <si>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</si>
  <si>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</si>
  <si>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</si>
  <si>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</si>
  <si>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</si>
  <si>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</si>
  <si>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</si>
  <si>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</si>
  <si>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</si>
  <si>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</si>
  <si>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</si>
  <si>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</si>
  <si>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</si>
  <si>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</si>
  <si>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</si>
  <si>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</si>
  <si>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</si>
  <si>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</si>
  <si>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</si>
  <si>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</si>
  <si>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</si>
  <si>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</si>
  <si>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</si>
  <si>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</si>
  <si>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</si>
  <si>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</si>
  <si>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</si>
  <si>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</si>
  <si>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</si>
  <si>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</si>
  <si>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</si>
  <si>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</si>
  <si>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</si>
  <si>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</si>
  <si>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</si>
  <si>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</si>
  <si>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</si>
  <si>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</si>
  <si>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</si>
  <si>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</si>
  <si>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</si>
  <si>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</si>
  <si>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</si>
  <si>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</si>
  <si>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</si>
  <si>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</si>
  <si>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</si>
  <si>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</si>
  <si>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</si>
  <si>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</si>
  <si>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</si>
  <si>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</si>
  <si>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</si>
  <si>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</si>
  <si>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</si>
  <si>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</si>
  <si>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</si>
  <si>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</si>
  <si>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</si>
  <si>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</si>
  <si>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</si>
  <si>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</si>
  <si>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</si>
  <si>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</si>
  <si>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</si>
  <si>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</si>
  <si>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</si>
  <si>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</si>
  <si>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</si>
  <si>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</si>
  <si>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</si>
  <si>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</si>
  <si>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</si>
  <si>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</si>
  <si>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</si>
  <si>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</si>
  <si>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</si>
  <si>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</si>
  <si>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</si>
  <si>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</si>
  <si>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</si>
  <si>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</si>
  <si>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</si>
  <si>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</si>
  <si>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</si>
  <si>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</si>
  <si>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</si>
  <si>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</si>
  <si>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</si>
  <si>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</si>
  <si>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</si>
  <si>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</si>
  <si>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</si>
  <si>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</si>
  <si>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</si>
  <si>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</si>
  <si>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</si>
  <si>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</si>
  <si>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</si>
  <si>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</si>
  <si>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</si>
  <si>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</si>
  <si>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</si>
  <si>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</si>
  <si>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</si>
  <si>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</si>
  <si>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</si>
  <si>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</si>
  <si>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</si>
  <si>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</si>
  <si>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</si>
  <si>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</si>
  <si>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</si>
  <si>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</si>
  <si>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</si>
  <si>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</si>
  <si>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</si>
  <si>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</si>
  <si>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</si>
  <si>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</si>
  <si>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</si>
  <si>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</si>
  <si>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</si>
  <si>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</si>
  <si>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</si>
  <si>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</si>
  <si>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</si>
  <si>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</si>
  <si>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</si>
  <si>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</si>
  <si>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</si>
  <si>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</si>
  <si>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</si>
  <si>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</si>
  <si>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</si>
  <si>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</si>
  <si>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</si>
  <si>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</si>
  <si>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</si>
  <si>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</si>
  <si>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</si>
  <si>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</si>
  <si>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</si>
  <si>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</si>
  <si>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</si>
  <si>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</si>
  <si>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</si>
  <si>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</si>
  <si>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</si>
  <si>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</si>
  <si>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</si>
  <si>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</si>
  <si>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</si>
  <si>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</si>
  <si>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</si>
  <si>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</si>
  <si>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</si>
  <si>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</si>
  <si>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</si>
  <si>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</si>
  <si>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</si>
  <si>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</si>
  <si>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</si>
  <si>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</si>
  <si>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</si>
  <si>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</si>
  <si>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</si>
  <si>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</si>
  <si>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</si>
  <si>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</si>
  <si>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</si>
  <si>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</si>
  <si>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</si>
  <si>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</si>
  <si>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</si>
  <si>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</si>
  <si>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</si>
  <si>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</si>
  <si>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</si>
  <si>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</si>
  <si>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</si>
  <si>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</si>
  <si>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</si>
  <si>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</si>
  <si>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</si>
  <si>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</si>
  <si>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</si>
  <si>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</si>
  <si>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</si>
  <si>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</si>
  <si>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</si>
  <si>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</si>
  <si>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</si>
  <si>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</si>
  <si>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</si>
  <si>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</si>
  <si>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</si>
  <si>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</si>
  <si>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</si>
  <si>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</si>
  <si>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</si>
  <si>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</si>
  <si>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</si>
  <si>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</si>
  <si>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</si>
  <si>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</si>
  <si>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</si>
  <si>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</si>
  <si>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</si>
  <si>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</si>
  <si>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</si>
  <si>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</si>
  <si>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</si>
  <si>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</si>
  <si>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</si>
  <si>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</si>
  <si>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</si>
  <si>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</si>
  <si>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</si>
  <si>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</si>
  <si>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</si>
  <si>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</si>
  <si>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</si>
  <si>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</si>
  <si>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</si>
  <si>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</si>
  <si>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</si>
  <si>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</si>
  <si>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</si>
  <si>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</si>
  <si>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</si>
  <si>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</si>
  <si>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</si>
  <si>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</si>
  <si>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</si>
  <si>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</si>
  <si>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</si>
  <si>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</si>
  <si>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</si>
  <si>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</si>
  <si>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</si>
  <si>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</si>
  <si>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</si>
  <si>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</si>
  <si>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</si>
  <si>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</si>
  <si>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</si>
  <si>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</si>
  <si>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</si>
  <si>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</si>
  <si>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</si>
  <si>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</si>
  <si>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</si>
  <si>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</si>
  <si>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</si>
  <si>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</si>
  <si>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</si>
  <si>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</si>
  <si>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</si>
  <si>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</si>
  <si>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</si>
  <si>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</si>
  <si>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</si>
  <si>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</si>
  <si>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</si>
  <si>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</si>
  <si>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</si>
  <si>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</si>
  <si>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</si>
  <si>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</si>
  <si>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</si>
  <si>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</si>
  <si>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</si>
  <si>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</si>
  <si>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</si>
  <si>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</si>
  <si>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</si>
  <si>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</si>
  <si>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</si>
  <si>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</si>
  <si>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</si>
  <si>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</si>
  <si>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</si>
  <si>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</si>
  <si>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</si>
  <si>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</si>
  <si>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</si>
  <si>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</si>
  <si>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</si>
  <si>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</si>
  <si>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</si>
  <si>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</si>
  <si>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</si>
  <si>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</si>
  <si>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</si>
  <si>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</si>
  <si>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</si>
  <si>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</si>
  <si>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</si>
  <si>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</si>
  <si>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</si>
  <si>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</si>
  <si>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</si>
  <si>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</si>
  <si>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</si>
  <si>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</si>
  <si>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</si>
  <si>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</si>
  <si>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</si>
  <si>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</si>
  <si>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</si>
  <si>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</si>
  <si>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</si>
  <si>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</si>
  <si>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</si>
  <si>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</si>
  <si>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</si>
  <si>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</si>
  <si>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</si>
  <si>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</si>
  <si>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</si>
  <si>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</si>
  <si>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</si>
  <si>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</si>
  <si>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</si>
  <si>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</si>
  <si>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</si>
  <si>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</si>
  <si>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</si>
  <si>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</si>
  <si>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</si>
  <si>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</si>
  <si>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</si>
  <si>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</si>
  <si>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</si>
  <si>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</si>
  <si>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</si>
  <si>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</si>
  <si>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</si>
  <si>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</si>
  <si>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</si>
  <si>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</si>
  <si>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</si>
  <si>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</si>
  <si>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</si>
  <si>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</si>
  <si>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</si>
  <si>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</si>
  <si>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</si>
  <si>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</si>
  <si>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</si>
  <si>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</si>
  <si>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</si>
  <si>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</si>
  <si>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</si>
  <si>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</si>
  <si>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</si>
  <si>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</si>
  <si>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</si>
  <si>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</si>
  <si>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</si>
  <si>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</si>
  <si>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</si>
  <si>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</si>
  <si>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</si>
  <si>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</si>
  <si>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</si>
  <si>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</si>
  <si>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</si>
  <si>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</si>
  <si>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</si>
  <si>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</si>
  <si>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</si>
  <si>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</si>
  <si>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</si>
  <si>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</si>
  <si>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</si>
  <si>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</si>
  <si>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</si>
  <si>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</si>
  <si>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</si>
  <si>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</si>
  <si>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</si>
  <si>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</si>
  <si>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</si>
  <si>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</si>
  <si>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</si>
  <si>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</si>
  <si>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</si>
  <si>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</si>
  <si>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</si>
  <si>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</si>
  <si>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</si>
  <si>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</si>
  <si>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</si>
  <si>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</si>
  <si>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</si>
  <si>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</si>
  <si>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</si>
  <si>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</si>
  <si>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</si>
  <si>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</si>
  <si>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</si>
  <si>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</si>
  <si>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</si>
  <si>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</si>
  <si>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</si>
  <si>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</si>
  <si>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</si>
  <si>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</si>
  <si>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</si>
  <si>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</si>
  <si>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</si>
  <si>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</si>
  <si>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</si>
  <si>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</si>
  <si>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</si>
  <si>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</si>
  <si>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</si>
  <si>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</si>
  <si>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</si>
  <si>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</si>
  <si>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</si>
  <si>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</si>
  <si>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</si>
  <si>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</si>
  <si>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</si>
  <si>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</si>
  <si>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</si>
  <si>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</si>
  <si>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</si>
  <si>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</si>
  <si>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</si>
  <si>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</si>
  <si>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</si>
  <si>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</si>
  <si>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</si>
  <si>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</si>
  <si>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</si>
  <si>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</si>
  <si>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</si>
  <si>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</si>
  <si>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</si>
  <si>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</si>
  <si>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</si>
  <si>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</si>
  <si>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</si>
  <si>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</si>
  <si>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</si>
  <si>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</si>
  <si>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</si>
  <si>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</si>
  <si>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</si>
  <si>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</si>
  <si>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</si>
  <si>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</si>
  <si>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</si>
  <si>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</si>
  <si>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</si>
  <si>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</si>
  <si>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</si>
  <si>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</si>
  <si>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</si>
  <si>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</si>
  <si>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</si>
  <si>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</si>
  <si>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</si>
  <si>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</si>
  <si>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</si>
  <si>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</si>
  <si>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</si>
  <si>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</si>
  <si>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</si>
  <si>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</si>
  <si>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</si>
  <si>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</si>
  <si>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</si>
  <si>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</si>
  <si>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</si>
  <si>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</si>
  <si>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</si>
  <si>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</si>
  <si>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</si>
  <si>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</si>
  <si>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</si>
  <si>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</si>
  <si>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</si>
  <si>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</si>
  <si>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</si>
  <si>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</si>
  <si>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</si>
  <si>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</si>
  <si>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</si>
  <si>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</si>
  <si>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</si>
  <si>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</si>
  <si>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</si>
  <si>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</si>
  <si>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</si>
  <si>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</si>
  <si>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</si>
  <si>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</si>
  <si>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</si>
  <si>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</si>
  <si>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</si>
  <si>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</si>
  <si>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</si>
  <si>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</si>
  <si>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</si>
  <si>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</si>
  <si>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</si>
  <si>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</si>
  <si>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</si>
  <si>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</si>
  <si>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</si>
  <si>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</si>
  <si>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</si>
  <si>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</si>
  <si>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</si>
  <si>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</si>
  <si>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</si>
  <si>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</si>
  <si>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</si>
  <si>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</si>
  <si>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</si>
  <si>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</si>
  <si>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</si>
  <si>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</si>
  <si>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</si>
  <si>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</si>
  <si>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</si>
  <si>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</si>
  <si>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</si>
  <si>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</si>
  <si>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</si>
  <si>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</si>
  <si>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</si>
  <si>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</si>
  <si>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</si>
  <si>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</si>
  <si>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</si>
  <si>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</si>
  <si>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</si>
  <si>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</si>
  <si>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</si>
  <si>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</si>
  <si>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</si>
  <si>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</si>
  <si>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</si>
  <si>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</si>
  <si>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</si>
  <si>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</si>
  <si>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</si>
  <si>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</si>
  <si>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</si>
  <si>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</si>
  <si>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</si>
  <si>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</si>
  <si>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</si>
  <si>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</si>
  <si>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</si>
  <si>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</si>
  <si>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</si>
  <si>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</si>
  <si>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</si>
  <si>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</si>
  <si>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</si>
  <si>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</si>
  <si>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</si>
  <si>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</si>
  <si>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</si>
  <si>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</si>
  <si>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</si>
  <si>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</si>
  <si>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</si>
  <si>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</si>
  <si>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</si>
  <si>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</si>
  <si>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</si>
  <si>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</si>
  <si>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</si>
  <si>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</si>
  <si>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</si>
  <si>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</si>
  <si>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</si>
  <si>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</si>
  <si>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</si>
  <si>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</si>
  <si>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</si>
  <si>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</si>
  <si>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</si>
  <si>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</si>
  <si>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</si>
  <si>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</si>
  <si>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</si>
  <si>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</si>
  <si>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</si>
  <si>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</si>
  <si>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</si>
  <si>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</si>
  <si>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</si>
  <si>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</si>
  <si>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</si>
  <si>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</si>
  <si>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</si>
  <si>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</si>
  <si>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</si>
  <si>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</si>
  <si>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</si>
  <si>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</si>
  <si>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</si>
  <si>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</si>
  <si>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</si>
  <si>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</si>
  <si>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</si>
  <si>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</si>
  <si>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</si>
  <si>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</si>
  <si>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</si>
  <si>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</si>
  <si>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</si>
  <si>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</si>
  <si>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</si>
  <si>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</si>
  <si>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</si>
  <si>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</si>
  <si>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</si>
  <si>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</si>
  <si>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</si>
  <si>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</si>
  <si>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</si>
  <si>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</si>
  <si>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</si>
  <si>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</si>
  <si>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</si>
  <si>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</si>
  <si>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</si>
  <si>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</si>
  <si>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</si>
  <si>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</si>
  <si>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</si>
  <si>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</si>
  <si>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</si>
  <si>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</si>
  <si>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</si>
  <si>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</si>
  <si>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</si>
  <si>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</si>
  <si>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</si>
  <si>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</si>
  <si>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</si>
  <si>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</si>
  <si>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</si>
  <si>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</si>
  <si>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</si>
  <si>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</si>
  <si>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</si>
  <si>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</si>
  <si>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</si>
  <si>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</si>
  <si>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</si>
  <si>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</si>
  <si>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</si>
  <si>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</si>
  <si>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</si>
  <si>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</si>
  <si>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</si>
  <si>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</si>
  <si>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</si>
  <si>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</si>
  <si>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</si>
  <si>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</si>
  <si>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</si>
  <si>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</si>
  <si>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</si>
  <si>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</si>
  <si>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</si>
  <si>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</si>
  <si>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</si>
  <si>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</si>
  <si>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</si>
  <si>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</si>
  <si>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</si>
  <si>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</si>
  <si>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</si>
  <si>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</si>
  <si>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</si>
  <si>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</si>
  <si>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</si>
  <si>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</si>
  <si>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</si>
  <si>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</si>
  <si>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</si>
  <si>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</si>
  <si>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</si>
  <si>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</si>
  <si>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</si>
  <si>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</si>
  <si>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</si>
  <si>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</si>
  <si>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</si>
  <si>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</si>
  <si>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</si>
  <si>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</si>
  <si>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</si>
  <si>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</si>
  <si>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</si>
  <si>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</si>
  <si>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</si>
  <si>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</si>
  <si>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</si>
  <si>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</si>
  <si>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</si>
  <si>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</si>
  <si>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</si>
  <si>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</si>
  <si>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</si>
  <si>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</si>
  <si>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</si>
  <si>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</si>
  <si>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</si>
  <si>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</si>
  <si>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</si>
  <si>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</si>
  <si>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</si>
  <si>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</si>
  <si>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</si>
  <si>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</si>
  <si>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</si>
  <si>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</si>
  <si>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</si>
  <si>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</si>
  <si>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</si>
  <si>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</si>
  <si>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</si>
  <si>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</si>
  <si>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</si>
  <si>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</si>
  <si>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</si>
  <si>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</si>
  <si>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</si>
  <si>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</si>
  <si>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</si>
  <si>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</si>
  <si>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</si>
  <si>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</si>
  <si>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</si>
  <si>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</si>
  <si>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</si>
  <si>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</si>
  <si>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</si>
  <si>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</si>
  <si>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</si>
  <si>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</si>
  <si>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</si>
  <si>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</si>
  <si>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</si>
  <si>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</si>
  <si>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</si>
  <si>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</si>
  <si>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</si>
  <si>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</si>
  <si>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</si>
  <si>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</si>
  <si>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</si>
  <si>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</si>
  <si>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</si>
  <si>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</si>
  <si>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</si>
  <si>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</si>
  <si>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</si>
  <si>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</si>
  <si>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</si>
  <si>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</si>
  <si>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</si>
  <si>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</si>
  <si>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</si>
  <si>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</si>
  <si>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</si>
  <si>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</si>
  <si>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</si>
  <si>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</si>
  <si>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</si>
  <si>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</si>
  <si>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</si>
  <si>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</si>
  <si>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</si>
  <si>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</si>
  <si>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</si>
  <si>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</si>
  <si>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</si>
  <si>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</si>
  <si>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</si>
  <si>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</si>
  <si>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</si>
  <si>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</si>
  <si>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</si>
  <si>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</si>
  <si>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</si>
  <si>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</si>
  <si>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</si>
  <si>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</si>
  <si>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</si>
  <si>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</si>
  <si>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</si>
  <si>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</si>
  <si>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</si>
  <si>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</si>
  <si>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</si>
  <si>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</si>
  <si>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</si>
  <si>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</si>
  <si>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</si>
  <si>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</si>
  <si>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</si>
  <si>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</si>
  <si>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</si>
  <si>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</si>
  <si>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</si>
  <si>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</si>
  <si>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</si>
  <si>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</si>
  <si>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</si>
  <si>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</si>
  <si>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</si>
  <si>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</si>
  <si>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</si>
  <si>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</si>
  <si>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</si>
  <si>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</si>
  <si>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</si>
  <si>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</si>
  <si>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</si>
  <si>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</si>
  <si>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</si>
  <si>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</si>
  <si>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</si>
  <si>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</si>
  <si>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</si>
  <si>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</si>
  <si>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</si>
  <si>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</si>
  <si>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</si>
  <si>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</si>
  <si>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</si>
  <si>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</si>
  <si>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</si>
  <si>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</si>
  <si>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</si>
  <si>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</si>
  <si>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</si>
  <si>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</si>
  <si>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</si>
  <si>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</si>
  <si>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</si>
  <si>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</si>
  <si>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</si>
  <si>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</si>
  <si>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</si>
  <si>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</si>
  <si>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</si>
  <si>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</si>
  <si>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</si>
  <si>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</si>
  <si>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</si>
  <si>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</si>
  <si>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</si>
  <si>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</si>
  <si>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</si>
  <si>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</si>
  <si>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</si>
  <si>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</si>
  <si>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</si>
  <si>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</si>
  <si>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</si>
  <si>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</si>
  <si>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</si>
  <si>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</si>
  <si>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</si>
  <si>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</si>
  <si>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</si>
  <si>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</si>
  <si>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</si>
  <si>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</si>
  <si>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</si>
  <si>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</si>
  <si>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</si>
  <si>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</si>
  <si>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</si>
  <si>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</si>
  <si>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</si>
  <si>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</si>
  <si>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</si>
  <si>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</si>
  <si>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</si>
  <si>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</si>
  <si>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</si>
  <si>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</si>
  <si>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</si>
  <si>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</si>
  <si>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</si>
  <si>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</si>
  <si>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</si>
  <si>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</si>
  <si>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</si>
  <si>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</si>
  <si>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</si>
  <si>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</si>
  <si>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</si>
  <si>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</si>
  <si>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</si>
  <si>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</si>
  <si>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</si>
  <si>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</si>
  <si>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</si>
  <si>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</si>
  <si>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</si>
  <si>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</si>
  <si>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</si>
  <si>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</si>
  <si>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</si>
  <si>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</si>
  <si>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</si>
  <si>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</si>
  <si>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</si>
  <si>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</si>
  <si>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</si>
  <si>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</si>
  <si>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</si>
  <si>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</si>
  <si>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</si>
  <si>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</si>
  <si>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</si>
  <si>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</si>
  <si>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</si>
  <si>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</si>
  <si>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</si>
  <si>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</si>
  <si>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</si>
  <si>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</si>
  <si>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</si>
  <si>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</si>
  <si>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</si>
  <si>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</si>
  <si>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</si>
  <si>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</si>
  <si>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</si>
  <si>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</si>
  <si>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</si>
  <si>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</si>
  <si>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</si>
  <si>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</si>
  <si>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</si>
  <si>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</si>
  <si>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</si>
  <si>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</si>
  <si>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</si>
  <si>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</si>
  <si>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</si>
  <si>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</si>
  <si>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</si>
  <si>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</si>
  <si>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</si>
  <si>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</si>
  <si>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</si>
  <si>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</si>
  <si>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</si>
  <si>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</si>
  <si>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</si>
  <si>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</si>
  <si>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</si>
  <si>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</si>
  <si>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</si>
  <si>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</si>
  <si>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</si>
  <si>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</si>
  <si>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</si>
  <si>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</si>
  <si>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</si>
  <si>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</si>
  <si>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</si>
  <si>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</si>
  <si>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</si>
  <si>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</si>
  <si>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</si>
  <si>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</si>
  <si>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</si>
  <si>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</si>
  <si>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</si>
  <si>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</si>
  <si>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</si>
  <si>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</si>
  <si>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</si>
  <si>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</si>
  <si>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</si>
  <si>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</si>
  <si>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</si>
  <si>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</si>
  <si>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</si>
  <si>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</si>
  <si>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</si>
  <si>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</si>
  <si>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</si>
  <si>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</si>
  <si>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</si>
  <si>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</si>
  <si>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</si>
  <si>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</si>
  <si>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</si>
  <si>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</si>
  <si>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</si>
  <si>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</si>
  <si>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</si>
  <si>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</si>
  <si>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</si>
  <si>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</si>
  <si>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</si>
  <si>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</si>
  <si>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</si>
  <si>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</si>
  <si>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</si>
  <si>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</si>
  <si>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</si>
  <si>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</si>
  <si>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</si>
  <si>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</si>
  <si>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</si>
  <si>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</si>
  <si>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</si>
  <si>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</si>
  <si>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</si>
  <si>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</si>
  <si>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</si>
  <si>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</si>
  <si>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</si>
  <si>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</si>
  <si>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</si>
  <si>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</si>
  <si>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</si>
  <si>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</si>
  <si>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</si>
  <si>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</si>
  <si>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</si>
  <si>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</si>
  <si>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</si>
  <si>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</si>
  <si>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</si>
  <si>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</si>
  <si>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</si>
  <si>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</si>
  <si>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</si>
  <si>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</si>
  <si>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</si>
  <si>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</si>
  <si>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</si>
  <si>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</si>
  <si>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</si>
  <si>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</si>
  <si>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</si>
  <si>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</si>
  <si>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</si>
  <si>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</si>
  <si>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</si>
  <si>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</si>
  <si>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</si>
  <si>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</si>
  <si>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</si>
  <si>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</si>
  <si>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</si>
  <si>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</si>
  <si>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</si>
  <si>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</si>
  <si>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</si>
  <si>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</si>
  <si>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</si>
  <si>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</si>
  <si>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</si>
  <si>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</si>
  <si>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</si>
  <si>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</si>
  <si>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</si>
  <si>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</si>
  <si>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</si>
  <si>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</si>
  <si>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</si>
  <si>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</si>
  <si>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</si>
  <si>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</si>
  <si>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</si>
  <si>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</si>
  <si>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</si>
  <si>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</si>
  <si>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</si>
  <si>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</si>
  <si>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</si>
  <si>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</si>
  <si>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</si>
  <si>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</si>
  <si>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</si>
  <si>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</si>
  <si>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</si>
  <si>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</si>
  <si>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</si>
  <si>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</si>
  <si>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</si>
  <si>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</si>
  <si>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</si>
  <si>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</si>
  <si>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</si>
  <si>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</si>
  <si>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</si>
  <si>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</si>
  <si>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</si>
  <si>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</si>
  <si>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</si>
  <si>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</si>
  <si>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</si>
  <si>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</si>
  <si>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</si>
  <si>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</si>
  <si>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</si>
  <si>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</si>
  <si>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</si>
  <si>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</si>
  <si>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</si>
  <si>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</si>
  <si>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</si>
  <si>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</si>
  <si>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</si>
  <si>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</si>
  <si>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</si>
  <si>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</si>
  <si>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</si>
  <si>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</si>
  <si>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</si>
  <si>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</si>
  <si>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</si>
  <si>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</si>
  <si>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</si>
  <si>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</si>
  <si>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</si>
  <si>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</si>
  <si>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</si>
  <si>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</si>
  <si>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</si>
  <si>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</si>
  <si>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</si>
  <si>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</si>
  <si>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</si>
  <si>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</si>
  <si>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</si>
  <si>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</si>
  <si>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</si>
  <si>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</si>
  <si>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</si>
  <si>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</si>
  <si>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</si>
  <si>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</si>
  <si>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</si>
  <si>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</si>
  <si>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</si>
  <si>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</si>
  <si>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</si>
  <si>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</si>
  <si>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</si>
  <si>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</si>
  <si>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</si>
  <si>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</si>
  <si>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</si>
  <si>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</si>
  <si>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</si>
  <si>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</si>
  <si>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</si>
  <si>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</si>
  <si>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</si>
  <si>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</si>
  <si>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</si>
  <si>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</si>
  <si>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</si>
  <si>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</si>
  <si>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</si>
  <si>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</si>
  <si>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</si>
  <si>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</si>
  <si>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</si>
  <si>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</si>
  <si>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</si>
  <si>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</si>
  <si>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</si>
  <si>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</si>
  <si>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</si>
  <si>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</si>
  <si>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</si>
  <si>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</si>
  <si>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</si>
  <si>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</si>
  <si>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</si>
  <si>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</si>
  <si>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</si>
  <si>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</si>
  <si>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</si>
  <si>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</si>
  <si>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</si>
  <si>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</si>
  <si>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</si>
  <si>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</si>
  <si>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</si>
  <si>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</si>
  <si>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</si>
  <si>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</si>
  <si>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</si>
  <si>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</si>
  <si>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</si>
  <si>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</si>
  <si>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</si>
  <si>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</si>
  <si>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</si>
  <si>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</si>
  <si>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</si>
  <si>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</si>
  <si>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</si>
  <si>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</si>
  <si>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</si>
  <si>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</si>
  <si>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</si>
  <si>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</si>
  <si>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</si>
  <si>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</si>
  <si>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</si>
  <si>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</si>
  <si>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</si>
  <si>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</si>
  <si>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</si>
  <si>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</si>
  <si>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</si>
  <si>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</si>
  <si>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</si>
  <si>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</si>
  <si>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</si>
  <si>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</si>
  <si>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</si>
  <si>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</si>
  <si>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</si>
  <si>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</si>
  <si>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</si>
  <si>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</si>
  <si>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</si>
  <si>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</si>
  <si>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</si>
  <si>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</si>
  <si>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</si>
  <si>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</si>
  <si>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</si>
  <si>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</si>
  <si>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</si>
  <si>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</si>
  <si>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</si>
  <si>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</si>
  <si>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</si>
  <si>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</si>
  <si>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</si>
  <si>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</si>
  <si>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</si>
  <si>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</si>
  <si>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</si>
  <si>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</si>
  <si>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</si>
  <si>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</si>
  <si>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</si>
  <si>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</si>
  <si>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</si>
  <si>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</si>
  <si>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</si>
  <si>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</si>
  <si>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</si>
  <si>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</si>
  <si>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</si>
  <si>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</si>
  <si>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</si>
  <si>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</si>
  <si>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</si>
  <si>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</si>
  <si>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</si>
  <si>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</si>
  <si>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</si>
  <si>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</si>
  <si>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</si>
  <si>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</si>
  <si>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</si>
  <si>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</si>
  <si>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</si>
  <si>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</si>
  <si>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</si>
  <si>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</si>
  <si>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</si>
  <si>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</si>
  <si>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</si>
  <si>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</si>
  <si>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</si>
  <si>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</si>
  <si>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</si>
  <si>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</si>
  <si>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</si>
  <si>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</si>
  <si>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</si>
  <si>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</si>
  <si>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</si>
  <si>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</si>
  <si>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</si>
  <si>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</si>
  <si>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</si>
  <si>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</si>
  <si>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</si>
  <si>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</si>
  <si>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</si>
  <si>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</si>
  <si>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</si>
  <si>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</si>
  <si>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</si>
  <si>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</si>
  <si>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</si>
  <si>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</si>
  <si>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</si>
  <si>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</si>
  <si>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</si>
  <si>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</si>
  <si>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</si>
  <si>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</si>
  <si>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</si>
  <si>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</si>
  <si>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</si>
  <si>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</si>
  <si>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</si>
  <si>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</si>
  <si>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</si>
  <si>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</si>
  <si>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</si>
  <si>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</si>
  <si>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</si>
  <si>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</si>
  <si>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</si>
  <si>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</si>
  <si>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</si>
  <si>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</si>
  <si>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</si>
  <si>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</si>
  <si>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</si>
  <si>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</si>
  <si>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</si>
  <si>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</si>
  <si>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</si>
  <si>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</si>
  <si>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</si>
  <si>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</si>
  <si>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</si>
  <si>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</si>
  <si>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</si>
  <si>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</si>
  <si>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</si>
  <si>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</si>
  <si>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</si>
  <si>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</si>
  <si>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</si>
  <si>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</si>
  <si>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</si>
  <si>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</si>
  <si>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</si>
  <si>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</si>
  <si>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</si>
  <si>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</si>
  <si>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</si>
  <si>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</si>
  <si>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</si>
  <si>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</si>
  <si>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</si>
  <si>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</si>
  <si>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</si>
  <si>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</si>
  <si>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</si>
  <si>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</si>
  <si>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</si>
  <si>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</si>
  <si>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</si>
  <si>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</si>
  <si>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</si>
  <si>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</si>
  <si>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</si>
  <si>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</si>
  <si>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</si>
  <si>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</si>
  <si>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</si>
  <si>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</si>
  <si>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</si>
  <si>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</si>
  <si>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</si>
  <si>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</si>
  <si>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</si>
  <si>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</si>
  <si>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</si>
  <si>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</si>
  <si>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</si>
  <si>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</si>
  <si>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</si>
  <si>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</si>
  <si>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</si>
  <si>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</si>
  <si>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</si>
  <si>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</si>
  <si>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</si>
  <si>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</si>
  <si>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</si>
  <si>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</si>
  <si>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</si>
  <si>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</si>
  <si>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</si>
  <si>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</si>
  <si>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</si>
  <si>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</si>
  <si>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</si>
  <si>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</si>
  <si>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</si>
  <si>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</si>
  <si>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</si>
  <si>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</si>
  <si>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</si>
  <si>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</si>
  <si>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</si>
  <si>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</si>
  <si>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</si>
  <si>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</si>
  <si>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</si>
  <si>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</si>
  <si>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</si>
  <si>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</si>
  <si>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</si>
  <si>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</si>
  <si>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</si>
  <si>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</si>
  <si>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</si>
  <si>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</si>
  <si>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</si>
  <si>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</si>
  <si>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</si>
  <si>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</si>
  <si>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</si>
  <si>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</si>
  <si>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</si>
  <si>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</si>
  <si>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</si>
  <si>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</si>
  <si>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</si>
  <si>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</si>
  <si>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</si>
  <si>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</si>
  <si>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</si>
  <si>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</si>
  <si>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</si>
  <si>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</si>
  <si>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</si>
  <si>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</si>
  <si>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</si>
  <si>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</si>
  <si>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</si>
  <si>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</si>
  <si>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</si>
  <si>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</si>
  <si>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</si>
  <si>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</si>
  <si>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</si>
  <si>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</si>
  <si>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</si>
  <si>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</si>
  <si>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</si>
  <si>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</si>
  <si>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</si>
  <si>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</si>
  <si>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</si>
  <si>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</si>
  <si>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</si>
  <si>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</si>
  <si>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</si>
  <si>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</si>
  <si>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</si>
  <si>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</si>
  <si>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</si>
  <si>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</si>
  <si>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</si>
  <si>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</si>
  <si>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</si>
  <si>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</si>
  <si>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</si>
  <si>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</si>
  <si>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</si>
  <si>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</si>
  <si>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</si>
  <si>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</si>
  <si>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</si>
  <si>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</si>
  <si>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</si>
  <si>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</si>
  <si>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</si>
  <si>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</si>
  <si>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</si>
  <si>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</si>
  <si>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</si>
  <si>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</si>
  <si>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</si>
  <si>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</si>
  <si>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</si>
  <si>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</si>
  <si>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</si>
  <si>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</si>
  <si>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</si>
  <si>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</si>
  <si>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</si>
  <si>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</si>
  <si>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</si>
  <si>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</si>
  <si>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</si>
  <si>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</si>
  <si>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</si>
  <si>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</si>
  <si>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</si>
  <si>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</si>
  <si>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</si>
  <si>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</si>
  <si>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</si>
  <si>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</si>
  <si>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</si>
  <si>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</si>
  <si>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</si>
  <si>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</si>
  <si>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</si>
  <si>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</si>
  <si>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</si>
  <si>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</si>
  <si>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</si>
  <si>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</si>
  <si>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</si>
  <si>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</si>
  <si>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</si>
  <si>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</si>
  <si>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</si>
  <si>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</si>
  <si>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</si>
  <si>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</si>
  <si>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</si>
  <si>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</si>
  <si>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</si>
  <si>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</si>
  <si>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</si>
  <si>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</si>
  <si>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</si>
  <si>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</si>
  <si>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</si>
  <si>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</si>
  <si>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</si>
  <si>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</si>
  <si>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</si>
  <si>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</si>
  <si>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</si>
  <si>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</si>
  <si>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</si>
  <si>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</si>
  <si>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</si>
  <si>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</si>
  <si>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</si>
  <si>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</si>
  <si>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</si>
  <si>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</si>
  <si>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</si>
  <si>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</si>
  <si>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</si>
  <si>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</si>
  <si>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</si>
  <si>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</si>
  <si>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</si>
  <si>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</si>
  <si>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</si>
  <si>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</si>
  <si>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</si>
  <si>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</si>
  <si>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</si>
  <si>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</si>
  <si>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</si>
  <si>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</si>
  <si>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</si>
  <si>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</si>
  <si>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</si>
  <si>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</si>
  <si>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</si>
  <si>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</si>
  <si>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</si>
  <si>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</si>
  <si>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</si>
  <si>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</si>
  <si>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</si>
  <si>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</si>
  <si>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</si>
  <si>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</si>
  <si>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</si>
  <si>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</si>
  <si>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</si>
  <si>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</si>
  <si>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</si>
  <si>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</si>
  <si>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</si>
  <si>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</si>
  <si>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</si>
  <si>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</si>
  <si>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</si>
  <si>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</si>
  <si>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</si>
  <si>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</si>
  <si>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</si>
  <si>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</si>
  <si>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</si>
  <si>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</si>
  <si>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</si>
  <si>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</si>
  <si>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</si>
  <si>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</si>
  <si>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</si>
  <si>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</si>
  <si>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</si>
  <si>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</si>
  <si>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</si>
  <si>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</si>
  <si>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</si>
  <si>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</si>
  <si>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</si>
  <si>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</si>
  <si>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</si>
  <si>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</si>
  <si>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</si>
  <si>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</si>
  <si>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</si>
  <si>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</si>
  <si>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</si>
  <si>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</si>
  <si>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</si>
  <si>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</si>
  <si>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</si>
  <si>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</si>
  <si>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</si>
  <si>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</si>
  <si>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</si>
  <si>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</si>
  <si>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</si>
  <si>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</si>
  <si>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</si>
  <si>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</si>
  <si>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</si>
  <si>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</si>
  <si>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</si>
  <si>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</si>
  <si>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</si>
  <si>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</si>
  <si>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</si>
  <si>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</si>
  <si>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</si>
  <si>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</si>
  <si>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</si>
  <si>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</si>
  <si>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</si>
  <si>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</si>
  <si>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</si>
  <si>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</si>
  <si>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</si>
  <si>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</si>
  <si>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</si>
  <si>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</si>
  <si>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</si>
  <si>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</si>
  <si>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</si>
  <si>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</si>
  <si>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</si>
  <si>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</si>
  <si>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</si>
  <si>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</si>
  <si>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</si>
  <si>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</si>
  <si>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</si>
  <si>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</si>
  <si>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</si>
  <si>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</si>
  <si>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</si>
  <si>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</si>
  <si>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</si>
  <si>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</si>
  <si>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</si>
  <si>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</si>
  <si>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</si>
  <si>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</si>
  <si>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</si>
  <si>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</si>
  <si>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</si>
  <si>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</si>
  <si>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</si>
  <si>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</si>
  <si>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</si>
  <si>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</si>
  <si>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</si>
  <si>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</si>
  <si>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</si>
  <si>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</si>
  <si>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</si>
  <si>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</si>
  <si>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</si>
  <si>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</si>
  <si>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</si>
  <si>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</si>
  <si>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</si>
  <si>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</si>
  <si>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</si>
  <si>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</si>
  <si>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</si>
  <si>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</si>
  <si>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</si>
  <si>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</si>
  <si>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</si>
  <si>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</si>
  <si>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</si>
  <si>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</si>
  <si>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</si>
  <si>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</si>
  <si>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</si>
  <si>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</si>
  <si>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</si>
  <si>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</si>
  <si>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</si>
  <si>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</si>
  <si>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</si>
  <si>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</si>
  <si>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</si>
  <si>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</si>
  <si>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</si>
  <si>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</si>
  <si>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</si>
  <si>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</si>
  <si>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</si>
  <si>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</si>
  <si>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</si>
  <si>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</si>
  <si>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</si>
  <si>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</si>
  <si>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</si>
  <si>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</si>
  <si>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</si>
  <si>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</si>
  <si>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</si>
  <si>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</si>
  <si>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</si>
  <si>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</si>
  <si>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</si>
  <si>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</si>
  <si>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</si>
  <si>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</si>
  <si>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</si>
  <si>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</si>
  <si>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</si>
  <si>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</si>
  <si>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</si>
  <si>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</si>
  <si>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</si>
  <si>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</si>
  <si>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</si>
  <si>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</si>
  <si>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</si>
  <si>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</si>
  <si>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</si>
  <si>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</si>
  <si>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</si>
  <si>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</si>
  <si>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</si>
  <si>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</si>
  <si>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</si>
  <si>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</si>
  <si>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</si>
  <si>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</si>
  <si>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</si>
  <si>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</si>
  <si>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</si>
  <si>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</si>
  <si>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</si>
  <si>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</si>
  <si>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</si>
  <si>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</si>
  <si>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</si>
  <si>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</si>
  <si>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</si>
  <si>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</si>
  <si>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</si>
  <si>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</si>
  <si>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</si>
  <si>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</si>
  <si>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</si>
  <si>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</si>
  <si>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</si>
  <si>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</si>
  <si>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</si>
  <si>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</si>
  <si>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</si>
  <si>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</si>
  <si>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</si>
  <si>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</si>
  <si>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</si>
  <si>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</si>
  <si>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</si>
  <si>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</si>
  <si>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</si>
  <si>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</si>
  <si>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</si>
  <si>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</si>
  <si>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</si>
  <si>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</si>
  <si>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</si>
  <si>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</si>
  <si>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</si>
  <si>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</si>
  <si>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</si>
  <si>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</si>
  <si>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</si>
  <si>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</si>
  <si>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</si>
  <si>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</si>
  <si>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</si>
  <si>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</si>
  <si>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</si>
  <si>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</si>
  <si>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</si>
  <si>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</si>
  <si>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</si>
  <si>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</si>
  <si>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</si>
  <si>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</si>
  <si>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</si>
  <si>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</si>
  <si>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</si>
  <si>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</si>
  <si>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</si>
  <si>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</si>
  <si>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</si>
  <si>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</si>
  <si>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</si>
  <si>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</si>
  <si>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</si>
  <si>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</si>
  <si>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</si>
  <si>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</si>
  <si>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</si>
  <si>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</si>
  <si>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</si>
  <si>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</si>
  <si>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</si>
  <si>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</si>
  <si>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</si>
  <si>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</si>
  <si>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</si>
  <si>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</si>
  <si>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</si>
  <si>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</si>
  <si>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</si>
  <si>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</si>
  <si>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</si>
  <si>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</si>
  <si>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</si>
  <si>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</si>
  <si>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</si>
  <si>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</si>
  <si>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</si>
  <si>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</si>
  <si>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</si>
  <si>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</si>
  <si>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</si>
  <si>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</si>
  <si>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</si>
  <si>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</si>
  <si>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</si>
  <si>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</si>
  <si>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</si>
  <si>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</si>
  <si>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</si>
  <si>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</si>
  <si>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</si>
  <si>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</si>
  <si>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</si>
  <si>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</si>
  <si>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</si>
  <si>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</si>
  <si>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</si>
  <si>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</si>
  <si>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</si>
  <si>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</si>
  <si>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</si>
  <si>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</si>
  <si>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</si>
  <si>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</si>
  <si>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</si>
  <si>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</si>
  <si>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</si>
  <si>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</si>
  <si>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</si>
  <si>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</si>
  <si>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</si>
  <si>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</si>
  <si>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</si>
  <si>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</si>
  <si>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</si>
  <si>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</si>
  <si>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</si>
  <si>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</si>
  <si>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</si>
  <si>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</si>
  <si>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</si>
  <si>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</si>
  <si>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</si>
  <si>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</si>
  <si>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</si>
  <si>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</si>
  <si>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</si>
  <si>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</si>
  <si>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</si>
  <si>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</si>
  <si>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</si>
  <si>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</si>
  <si>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</si>
  <si>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</si>
  <si>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</si>
  <si>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</si>
  <si>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</si>
  <si>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</si>
  <si>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</si>
  <si>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</si>
  <si>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</si>
  <si>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</si>
  <si>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</si>
  <si>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</si>
  <si>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</si>
  <si>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</si>
  <si>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</si>
  <si>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</si>
  <si>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</si>
  <si>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</si>
  <si>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</si>
  <si>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</si>
  <si>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</si>
  <si>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</si>
  <si>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</si>
  <si>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</si>
  <si>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</si>
  <si>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</si>
  <si>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</si>
  <si>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</si>
  <si>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</si>
  <si>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</si>
  <si>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</si>
  <si>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</si>
  <si>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</si>
  <si>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</si>
  <si>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</si>
  <si>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</si>
  <si>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</si>
  <si>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</si>
  <si>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</si>
  <si>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</si>
  <si>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</si>
  <si>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</si>
  <si>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</si>
  <si>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</si>
  <si>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</si>
  <si>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</si>
  <si>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</si>
  <si>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</si>
  <si>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</si>
  <si>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</si>
  <si>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</si>
  <si>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</si>
  <si>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</si>
  <si>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</si>
  <si>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</si>
  <si>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</si>
  <si>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</si>
  <si>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</si>
  <si>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</si>
  <si>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</si>
  <si>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</si>
  <si>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</si>
  <si>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</si>
  <si>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</si>
  <si>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</si>
  <si>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</si>
  <si>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</si>
  <si>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</si>
  <si>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</si>
  <si>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</si>
  <si>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</si>
  <si>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</si>
  <si>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</si>
  <si>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</si>
  <si>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</si>
  <si>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</si>
  <si>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</si>
  <si>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</si>
  <si>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</si>
  <si>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</si>
  <si>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</si>
  <si>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</si>
  <si>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</si>
  <si>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</si>
  <si>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</si>
  <si>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</si>
  <si>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</si>
  <si>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</si>
  <si>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</si>
  <si>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</si>
  <si>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</si>
  <si>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</si>
  <si>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</si>
  <si>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</si>
  <si>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</si>
  <si>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</si>
  <si>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</si>
  <si>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</si>
  <si>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</si>
  <si>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</si>
  <si>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</si>
  <si>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</si>
  <si>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</si>
  <si>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</si>
  <si>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</si>
  <si>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</si>
  <si>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</si>
  <si>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</si>
  <si>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</si>
  <si>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</si>
  <si>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</si>
  <si>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</si>
  <si>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</si>
  <si>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</si>
  <si>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</si>
  <si>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</si>
  <si>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</si>
  <si>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</si>
  <si>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</si>
  <si>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</si>
  <si>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</si>
  <si>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</si>
  <si>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</si>
  <si>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</si>
  <si>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</si>
  <si>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</si>
  <si>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</si>
  <si>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</si>
  <si>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</si>
  <si>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</si>
  <si>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</si>
  <si>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</si>
  <si>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</si>
  <si>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</si>
  <si>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</si>
  <si>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</si>
  <si>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</si>
  <si>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</si>
  <si>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</si>
  <si>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</si>
  <si>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</si>
  <si>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</si>
  <si>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</si>
  <si>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</si>
  <si>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</si>
  <si>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</si>
  <si>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</si>
  <si>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</si>
  <si>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</si>
  <si>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</si>
  <si>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</si>
  <si>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</si>
  <si>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</si>
  <si>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</si>
  <si>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</si>
  <si>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</si>
  <si>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</si>
  <si>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</si>
  <si>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</si>
  <si>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</si>
  <si>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</si>
  <si>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</si>
  <si>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</si>
  <si>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</si>
  <si>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</si>
  <si>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</si>
  <si>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</si>
  <si>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</si>
  <si>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</si>
  <si>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</si>
  <si>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</si>
  <si>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</si>
  <si>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</si>
  <si>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</si>
  <si>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</si>
  <si>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</si>
  <si>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</si>
  <si>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</si>
  <si>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</si>
  <si>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</si>
  <si>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</si>
  <si>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</si>
  <si>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</si>
  <si>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</si>
  <si>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</si>
  <si>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</si>
  <si>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</si>
  <si>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</si>
  <si>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</si>
  <si>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</si>
  <si>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</si>
  <si>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</si>
  <si>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</si>
  <si>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</si>
  <si>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</si>
  <si>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</si>
  <si>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</si>
  <si>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</si>
  <si>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</si>
  <si>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</si>
  <si>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</si>
  <si>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</si>
  <si>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</si>
  <si>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</si>
  <si>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</si>
  <si>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</si>
  <si>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</si>
  <si>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</si>
  <si>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</si>
  <si>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</si>
  <si>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</si>
  <si>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</si>
  <si>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</si>
  <si>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</si>
  <si>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</si>
  <si>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</si>
  <si>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</si>
  <si>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</si>
  <si>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</si>
  <si>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</si>
  <si>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</si>
  <si>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</si>
  <si>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</si>
  <si>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</si>
  <si>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</si>
  <si>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</si>
  <si>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</si>
  <si>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</si>
  <si>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</si>
  <si>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</si>
  <si>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</si>
  <si>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</si>
  <si>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</si>
  <si>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</si>
  <si>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</si>
  <si>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</si>
  <si>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</si>
  <si>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</si>
  <si>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</si>
  <si>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</si>
  <si>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</si>
  <si>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</si>
  <si>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</si>
  <si>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</si>
  <si>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</si>
  <si>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</si>
  <si>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</si>
  <si>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</si>
  <si>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</si>
  <si>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</si>
  <si>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</si>
  <si>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</si>
  <si>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</si>
  <si>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</si>
  <si>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</si>
  <si>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</si>
  <si>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</si>
  <si>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</si>
  <si>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</si>
  <si>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</si>
  <si>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</si>
  <si>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</si>
  <si>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</si>
  <si>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</si>
  <si>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</si>
  <si>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</si>
  <si>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</si>
  <si>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</si>
  <si>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</si>
  <si>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</si>
  <si>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</si>
  <si>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</si>
  <si>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</si>
  <si>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</si>
  <si>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</si>
  <si>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</si>
  <si>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</si>
  <si>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</si>
  <si>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</si>
  <si>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</si>
  <si>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</si>
  <si>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</si>
  <si>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</si>
  <si>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</si>
  <si>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</si>
  <si>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</si>
  <si>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</si>
  <si>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</si>
  <si>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</si>
  <si>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</si>
  <si>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</si>
  <si>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</si>
  <si>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</si>
  <si>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</si>
  <si>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</si>
  <si>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</si>
  <si>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</si>
  <si>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</si>
  <si>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</si>
  <si>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</si>
  <si>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</si>
  <si>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</si>
  <si>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</si>
  <si>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</si>
  <si>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</si>
  <si>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</si>
  <si>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</si>
  <si>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</si>
  <si>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</si>
  <si>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</si>
  <si>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</si>
  <si>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</si>
  <si>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</si>
  <si>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</si>
  <si>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</si>
  <si>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</si>
  <si>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</si>
  <si>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</si>
  <si>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</si>
  <si>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</si>
  <si>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</si>
  <si>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</si>
  <si>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</si>
  <si>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</si>
  <si>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</si>
  <si>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</si>
  <si>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</si>
  <si>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</si>
  <si>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</si>
  <si>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</si>
  <si>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</si>
  <si>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</si>
  <si>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</si>
  <si>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</si>
  <si>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</si>
  <si>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</si>
  <si>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</si>
  <si>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</si>
  <si>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</si>
  <si>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</si>
  <si>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</si>
  <si>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</si>
  <si>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</si>
  <si>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</si>
  <si>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</si>
  <si>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</si>
  <si>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</si>
  <si>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</si>
  <si>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</si>
  <si>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</si>
  <si>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</si>
  <si>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</si>
  <si>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</si>
  <si>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</si>
  <si>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</si>
  <si>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</si>
  <si>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</si>
  <si>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</si>
  <si>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</si>
  <si>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</si>
  <si>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</si>
  <si>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</si>
  <si>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</si>
  <si>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</si>
  <si>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</si>
  <si>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</si>
  <si>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</si>
  <si>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</si>
  <si>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</si>
  <si>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</si>
  <si>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</si>
  <si>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</si>
  <si>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</si>
  <si>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</si>
  <si>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</si>
  <si>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</si>
  <si>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</si>
  <si>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</si>
  <si>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</si>
  <si>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</si>
  <si>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</si>
  <si>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</si>
  <si>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</si>
  <si>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</si>
  <si>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</si>
  <si>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</si>
  <si>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</si>
  <si>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</si>
  <si>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</si>
  <si>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</si>
  <si>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</si>
  <si>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</si>
  <si>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</si>
  <si>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</si>
  <si>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</si>
  <si>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</si>
  <si>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</si>
  <si>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</si>
  <si>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</si>
  <si>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</si>
  <si>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</si>
  <si>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</si>
  <si>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</si>
  <si>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</si>
  <si>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</si>
  <si>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</si>
  <si>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</si>
  <si>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</si>
  <si>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</si>
  <si>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</si>
  <si>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</si>
  <si>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</si>
  <si>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</si>
  <si>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</si>
  <si>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</si>
  <si>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</si>
  <si>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</si>
  <si>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</si>
  <si>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</si>
  <si>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</si>
  <si>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</si>
  <si>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</si>
  <si>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</si>
  <si>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</si>
  <si>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</si>
  <si>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</si>
  <si>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</si>
  <si>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</si>
  <si>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</si>
  <si>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</si>
  <si>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</si>
  <si>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</si>
  <si>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</si>
  <si>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</si>
  <si>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</si>
  <si>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</si>
  <si>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</si>
  <si>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</si>
  <si>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</si>
  <si>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</si>
  <si>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</si>
  <si>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</si>
  <si>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</si>
  <si>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</si>
  <si>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</si>
  <si>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</si>
  <si>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</si>
  <si>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</si>
  <si>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</si>
  <si>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</si>
  <si>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</si>
  <si>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</si>
  <si>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</si>
  <si>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</si>
  <si>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</si>
  <si>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</si>
  <si>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</si>
  <si>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</si>
  <si>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</si>
  <si>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</si>
  <si>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</si>
  <si>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</si>
  <si>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</si>
  <si>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</si>
  <si>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</si>
  <si>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</si>
  <si>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</si>
  <si>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</si>
  <si>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</si>
  <si>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</si>
  <si>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</si>
  <si>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</si>
  <si>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</si>
  <si>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</si>
  <si>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</si>
  <si>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</si>
  <si>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</si>
  <si>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</si>
  <si>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</si>
  <si>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</si>
  <si>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</si>
  <si>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</si>
  <si>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</si>
  <si>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</si>
  <si>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</si>
  <si>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</si>
  <si>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</si>
  <si>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</si>
  <si>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</si>
  <si>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</si>
  <si>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</si>
  <si>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</si>
  <si>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</si>
  <si>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</si>
  <si>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</si>
  <si>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</si>
  <si>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</si>
  <si>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</si>
  <si>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</si>
  <si>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</si>
  <si>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</si>
  <si>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</si>
  <si>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</si>
  <si>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</si>
  <si>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</si>
  <si>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</si>
  <si>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</si>
  <si>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</si>
  <si>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</si>
  <si>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</si>
  <si>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</si>
  <si>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</si>
  <si>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</si>
  <si>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</si>
  <si>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</si>
  <si>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</si>
  <si>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</si>
  <si>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</si>
  <si>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</si>
  <si>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</si>
  <si>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</si>
  <si>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</si>
  <si>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</si>
  <si>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</si>
  <si>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</si>
  <si>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</si>
  <si>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</si>
  <si>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</si>
  <si>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</si>
  <si>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</si>
  <si>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</si>
  <si>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</si>
  <si>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</si>
  <si>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</si>
  <si>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</si>
  <si>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</si>
  <si>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</si>
  <si>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</si>
  <si>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</si>
  <si>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</si>
  <si>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</si>
  <si>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</si>
  <si>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</si>
  <si>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</si>
  <si>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</si>
  <si>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</si>
  <si>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</si>
  <si>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</si>
  <si>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</si>
  <si>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</si>
  <si>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</si>
  <si>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</si>
  <si>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</si>
  <si>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</si>
  <si>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</si>
  <si>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</si>
  <si>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</si>
  <si>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</si>
  <si>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</si>
  <si>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</si>
  <si>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</si>
  <si>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</si>
  <si>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</si>
  <si>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</si>
  <si>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</si>
  <si>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</si>
  <si>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</si>
  <si>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</si>
  <si>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</si>
  <si>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</si>
  <si>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</si>
  <si>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</si>
  <si>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</si>
  <si>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</si>
  <si>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</si>
  <si>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</si>
  <si>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</si>
  <si>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</si>
  <si>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</si>
  <si>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</si>
  <si>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</si>
  <si>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</si>
  <si>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</si>
  <si>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</si>
  <si>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</si>
  <si>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</si>
  <si>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</si>
  <si>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</si>
  <si>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</si>
  <si>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</si>
  <si>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</si>
  <si>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</si>
  <si>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</si>
  <si>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</si>
  <si>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</si>
  <si>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</si>
  <si>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</si>
  <si>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</si>
  <si>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</si>
  <si>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</si>
  <si>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</si>
  <si>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</si>
  <si>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</si>
  <si>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</si>
  <si>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</si>
  <si>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</si>
  <si>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</si>
  <si>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</si>
  <si>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</si>
  <si>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</si>
  <si>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</si>
  <si>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</si>
  <si>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</si>
  <si>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</si>
  <si>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</si>
  <si>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</si>
  <si>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</si>
  <si>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</si>
  <si>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</si>
  <si>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</si>
  <si>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</si>
  <si>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</si>
  <si>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</si>
  <si>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</si>
  <si>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</si>
  <si>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</si>
  <si>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</si>
  <si>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</si>
  <si>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</si>
  <si>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</si>
  <si>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</si>
  <si>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</si>
  <si>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</si>
  <si>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</si>
  <si>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</si>
  <si>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</si>
  <si>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</si>
  <si>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</si>
  <si>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</si>
  <si>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</si>
  <si>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</si>
  <si>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</si>
  <si>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</si>
  <si>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</si>
  <si>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</si>
  <si>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</si>
  <si>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</si>
  <si>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</si>
  <si>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</si>
  <si>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</si>
  <si>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</si>
  <si>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</si>
  <si>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</si>
  <si>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</si>
  <si>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</si>
  <si>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</si>
  <si>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</si>
  <si>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</si>
  <si>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</si>
  <si>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</si>
  <si>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</si>
  <si>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</si>
  <si>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</si>
  <si>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</si>
  <si>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</si>
  <si>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</si>
  <si>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</si>
  <si>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</si>
  <si>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</si>
  <si>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</si>
  <si>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</si>
  <si>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</si>
  <si>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</si>
  <si>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</si>
  <si>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</si>
  <si>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</si>
  <si>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</si>
  <si>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</si>
  <si>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</si>
  <si>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</si>
  <si>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</si>
  <si>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</si>
  <si>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</si>
  <si>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</si>
  <si>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</si>
  <si>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</si>
  <si>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</si>
  <si>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</si>
  <si>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</si>
  <si>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</si>
  <si>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</si>
  <si>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</si>
  <si>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</si>
  <si>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</si>
  <si>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</si>
  <si>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</si>
  <si>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</si>
  <si>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</si>
  <si>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</si>
  <si>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</si>
  <si>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</si>
  <si>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</si>
  <si>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</si>
  <si>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</si>
  <si>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</si>
  <si>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</si>
  <si>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</si>
  <si>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</si>
  <si>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</si>
  <si>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</si>
  <si>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</si>
  <si>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</si>
  <si>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</si>
  <si>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</si>
  <si>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</si>
  <si>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</si>
  <si>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</si>
  <si>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</si>
  <si>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</si>
  <si>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</si>
  <si>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</si>
  <si>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</si>
  <si>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</si>
  <si>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</si>
  <si>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</si>
  <si>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</si>
  <si>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</si>
  <si>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</si>
  <si>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</si>
  <si>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</si>
  <si>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</si>
  <si>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</si>
  <si>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</si>
  <si>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</si>
  <si>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</si>
  <si>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</si>
  <si>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</si>
  <si>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</si>
  <si>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</si>
  <si>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</si>
  <si>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</si>
  <si>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</si>
  <si>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</si>
  <si>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</si>
  <si>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</si>
  <si>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</si>
  <si>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</si>
  <si>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</si>
  <si>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</si>
  <si>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</si>
  <si>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</si>
  <si>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</si>
  <si>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</si>
  <si>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</si>
  <si>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</si>
  <si>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</si>
  <si>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</si>
  <si>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</si>
  <si>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</si>
  <si>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</si>
  <si>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</si>
  <si>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</si>
  <si>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</si>
  <si>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</si>
  <si>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</si>
  <si>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</si>
  <si>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</si>
  <si>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</si>
  <si>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</si>
  <si>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</si>
  <si>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</si>
  <si>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</si>
  <si>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</si>
  <si>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</si>
  <si>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</si>
  <si>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</si>
  <si>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</si>
  <si>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</si>
  <si>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</si>
  <si>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</si>
  <si>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</si>
  <si>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</si>
  <si>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</si>
  <si>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</si>
  <si>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</si>
  <si>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</si>
  <si>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</si>
  <si>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</si>
  <si>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</si>
  <si>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</si>
  <si>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</si>
  <si>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</si>
  <si>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</si>
  <si>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</si>
  <si>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</si>
  <si>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</si>
  <si>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</si>
  <si>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</si>
  <si>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</si>
  <si>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</si>
  <si>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</si>
  <si>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</si>
  <si>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</si>
  <si>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</si>
  <si>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</si>
  <si>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</si>
  <si>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</si>
  <si>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</si>
  <si>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</si>
  <si>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</si>
  <si>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</si>
  <si>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</si>
  <si>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</si>
  <si>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</si>
  <si>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</si>
  <si>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</si>
  <si>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</si>
  <si>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</si>
  <si>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</si>
  <si>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</si>
  <si>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</si>
  <si>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</si>
  <si>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</si>
  <si>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</si>
  <si>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</si>
  <si>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</si>
  <si>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</si>
  <si>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</si>
  <si>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</si>
  <si>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</si>
  <si>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</si>
  <si>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</si>
  <si>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</si>
  <si>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</si>
  <si>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</si>
  <si>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</si>
  <si>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</si>
  <si>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</si>
  <si>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</si>
  <si>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</si>
  <si>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</si>
  <si>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</si>
  <si>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</si>
  <si>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</si>
  <si>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</si>
  <si>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</si>
  <si>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</si>
  <si>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</si>
  <si>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</si>
  <si>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</si>
  <si>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</si>
  <si>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</si>
  <si>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</si>
  <si>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</si>
  <si>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</si>
  <si>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</si>
  <si>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</si>
  <si>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</si>
  <si>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</si>
  <si>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</si>
  <si>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</si>
  <si>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</si>
  <si>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</si>
  <si>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</si>
  <si>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</si>
  <si>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</si>
  <si>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</si>
  <si>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</si>
  <si>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</si>
  <si>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</si>
  <si>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</si>
  <si>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</si>
  <si>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</si>
  <si>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</si>
  <si>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</si>
  <si>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</si>
  <si>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</si>
  <si>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</si>
  <si>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</si>
  <si>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</si>
  <si>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</si>
  <si>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</si>
  <si>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</si>
  <si>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</si>
  <si>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</si>
  <si>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</si>
  <si>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</si>
  <si>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</si>
  <si>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</si>
  <si>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</si>
  <si>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</si>
  <si>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</si>
  <si>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</si>
  <si>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</si>
  <si>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</si>
  <si>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</si>
  <si>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</si>
  <si>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</si>
  <si>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</si>
  <si>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</si>
  <si>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</si>
  <si>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</si>
  <si>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</si>
  <si>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</si>
  <si>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</si>
  <si>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</si>
  <si>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</si>
  <si>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</si>
  <si>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</si>
  <si>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</si>
  <si>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</si>
  <si>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</si>
  <si>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</si>
  <si>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</si>
  <si>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</si>
  <si>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</si>
  <si>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</si>
  <si>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</si>
  <si>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</si>
  <si>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</si>
  <si>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</si>
  <si>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</si>
  <si>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</si>
  <si>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</si>
  <si>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</si>
  <si>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</si>
  <si>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</si>
  <si>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</si>
  <si>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</si>
  <si>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</si>
  <si>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</si>
  <si>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</si>
  <si>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</si>
  <si>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</si>
  <si>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</si>
  <si>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</si>
  <si>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</si>
  <si>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</si>
  <si>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</si>
  <si>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</si>
  <si>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</si>
  <si>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</si>
  <si>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</si>
  <si>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</si>
  <si>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</si>
  <si>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</si>
  <si>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</si>
  <si>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</si>
  <si>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</si>
  <si>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</si>
  <si>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</si>
  <si>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</si>
  <si>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</si>
  <si>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</si>
  <si>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</si>
  <si>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</si>
  <si>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</si>
  <si>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</si>
  <si>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</si>
  <si>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</si>
  <si>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</si>
  <si>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</si>
  <si>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</si>
  <si>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</si>
  <si>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</si>
  <si>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</si>
  <si>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</si>
  <si>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</si>
  <si>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</si>
  <si>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</si>
  <si>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</si>
  <si>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</si>
  <si>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</si>
  <si>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</si>
  <si>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</si>
  <si>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</si>
  <si>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</si>
  <si>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</si>
  <si>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</si>
  <si>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</si>
  <si>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</si>
  <si>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</si>
  <si>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</si>
  <si>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</si>
  <si>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</si>
  <si>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</si>
  <si>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</si>
  <si>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</si>
  <si>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</si>
  <si>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</si>
  <si>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</si>
  <si>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</si>
  <si>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</si>
  <si>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</si>
  <si>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</si>
  <si>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</si>
  <si>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</si>
  <si>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</si>
  <si>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</si>
  <si>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</si>
  <si>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</si>
  <si>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</si>
  <si>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</si>
  <si>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</si>
  <si>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</si>
  <si>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</si>
  <si>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</si>
  <si>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</si>
  <si>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</si>
  <si>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</si>
  <si>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</si>
  <si>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</si>
  <si>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</si>
  <si>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</si>
  <si>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</si>
  <si>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</si>
  <si>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</si>
  <si>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</si>
  <si>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</si>
  <si>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</si>
  <si>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</si>
  <si>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</si>
  <si>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</si>
  <si>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</si>
  <si>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</si>
  <si>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</si>
  <si>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</si>
  <si>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</si>
  <si>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</si>
  <si>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</si>
  <si>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</si>
  <si>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</si>
  <si>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</si>
  <si>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</si>
  <si>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</si>
  <si>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</si>
  <si>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</si>
  <si>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</si>
  <si>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</si>
  <si>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</si>
  <si>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</si>
  <si>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</si>
  <si>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</si>
  <si>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</si>
  <si>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</si>
  <si>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</si>
  <si>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</si>
  <si>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</si>
  <si>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</si>
  <si>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</si>
  <si>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</si>
  <si>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</si>
  <si>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</si>
  <si>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</si>
  <si>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</si>
  <si>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</si>
  <si>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</si>
  <si>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</si>
  <si>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</si>
  <si>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</si>
  <si>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</si>
  <si>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</si>
  <si>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</si>
  <si>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</si>
  <si>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</si>
  <si>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</si>
  <si>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</si>
  <si>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</si>
  <si>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</si>
  <si>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</si>
  <si>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</si>
  <si>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</si>
  <si>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</si>
  <si>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</si>
  <si>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</si>
  <si>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</si>
  <si>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</si>
  <si>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</si>
  <si>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</si>
  <si>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</si>
  <si>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</si>
  <si>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</si>
  <si>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</si>
  <si>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</si>
  <si>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</si>
  <si>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</si>
  <si>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</si>
  <si>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</si>
  <si>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</si>
  <si>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</si>
  <si>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</si>
  <si>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</si>
  <si>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</si>
  <si>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</si>
  <si>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</si>
  <si>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</si>
  <si>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</si>
  <si>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</si>
  <si>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</si>
  <si>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</si>
  <si>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</si>
  <si>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</si>
  <si>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</si>
  <si>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</si>
  <si>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</si>
  <si>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</si>
  <si>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</si>
  <si>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</si>
  <si>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</si>
  <si>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</si>
  <si>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</si>
  <si>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</si>
  <si>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</si>
  <si>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</si>
  <si>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</si>
  <si>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</si>
  <si>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</si>
  <si>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</si>
  <si>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</si>
  <si>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</si>
  <si>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</si>
  <si>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</si>
  <si>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</si>
  <si>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</si>
  <si>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</si>
  <si>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</si>
  <si>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</si>
  <si>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</si>
  <si>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</si>
  <si>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</si>
  <si>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</si>
  <si>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</si>
  <si>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</si>
  <si>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</si>
  <si>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</si>
  <si>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</si>
  <si>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</si>
  <si>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</si>
  <si>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</si>
  <si>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</si>
  <si>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</si>
  <si>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</si>
  <si>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</si>
  <si>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</si>
  <si>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</si>
  <si>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</si>
  <si>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</si>
  <si>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</si>
  <si>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</si>
  <si>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</si>
  <si>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</si>
  <si>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</si>
  <si>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</si>
  <si>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</si>
  <si>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</si>
  <si>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</si>
  <si>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</si>
  <si>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</si>
  <si>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</si>
  <si>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</si>
  <si>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</si>
  <si>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</si>
  <si>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</si>
  <si>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</si>
  <si>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</si>
  <si>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</si>
  <si>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</si>
  <si>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</si>
  <si>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</si>
  <si>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</si>
  <si>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</si>
  <si>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</si>
  <si>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</si>
  <si>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</si>
  <si>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</si>
  <si>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</si>
  <si>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</si>
  <si>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</si>
  <si>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</si>
  <si>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</si>
  <si>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</si>
  <si>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</si>
  <si>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</si>
  <si>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</si>
  <si>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</si>
  <si>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</si>
  <si>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</si>
  <si>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</si>
  <si>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</si>
  <si>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</si>
  <si>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</si>
  <si>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</si>
  <si>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</si>
  <si>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</si>
  <si>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</si>
  <si>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</si>
  <si>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</si>
  <si>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</si>
  <si>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</si>
  <si>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</si>
  <si>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</si>
  <si>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</si>
  <si>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</si>
  <si>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</si>
  <si>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</si>
  <si>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</si>
  <si>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</si>
  <si>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</si>
  <si>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</si>
  <si>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</si>
  <si>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</si>
  <si>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</si>
  <si>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</si>
  <si>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</si>
  <si>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</si>
  <si>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</si>
  <si>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</si>
  <si>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</si>
  <si>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</si>
  <si>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</si>
  <si>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</si>
  <si>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</si>
  <si>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</si>
  <si>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</si>
  <si>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</si>
  <si>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</si>
  <si>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</si>
  <si>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</si>
  <si>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</si>
  <si>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</si>
  <si>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</si>
  <si>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</si>
  <si>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</si>
  <si>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</si>
  <si>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</si>
  <si>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</si>
  <si>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</si>
  <si>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</si>
  <si>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</si>
  <si>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</si>
  <si>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</si>
  <si>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</si>
  <si>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</si>
  <si>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</si>
  <si>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</si>
  <si>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</si>
  <si>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</si>
  <si>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</si>
  <si>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</si>
  <si>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</si>
  <si>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</si>
  <si>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</si>
  <si>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</si>
  <si>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</si>
  <si>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</si>
  <si>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</si>
  <si>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</si>
  <si>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</si>
  <si>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</si>
  <si>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</si>
  <si>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</si>
  <si>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</si>
  <si>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</si>
  <si>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</si>
  <si>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</si>
  <si>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</si>
  <si>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</si>
  <si>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</si>
  <si>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</si>
  <si>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</si>
  <si>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</si>
  <si>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</si>
  <si>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</si>
  <si>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</si>
  <si>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</si>
  <si>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</si>
  <si>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</si>
  <si>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</si>
  <si>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</si>
  <si>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</si>
  <si>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</si>
  <si>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</si>
  <si>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</si>
  <si>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</si>
  <si>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</si>
  <si>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</si>
  <si>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</si>
  <si>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</si>
  <si>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</si>
  <si>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</si>
  <si>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</si>
  <si>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</si>
  <si>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</si>
  <si>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</si>
  <si>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</si>
  <si>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</si>
  <si>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</si>
  <si>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</si>
  <si>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</si>
  <si>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</si>
  <si>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</si>
  <si>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</si>
  <si>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</si>
  <si>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</si>
  <si>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</si>
  <si>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</si>
  <si>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</si>
  <si>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</si>
  <si>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</si>
  <si>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</si>
  <si>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</si>
  <si>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</si>
  <si>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</si>
  <si>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</si>
  <si>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</si>
  <si>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</si>
  <si>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</si>
  <si>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</si>
  <si>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</si>
  <si>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</si>
  <si>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</si>
  <si>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</si>
  <si>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</si>
  <si>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</si>
  <si>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</si>
  <si>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</si>
  <si>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</si>
  <si>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</si>
  <si>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</si>
  <si>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</si>
  <si>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</si>
  <si>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</si>
  <si>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</si>
  <si>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</si>
  <si>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</si>
  <si>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</si>
  <si>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</si>
  <si>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</si>
  <si>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</si>
  <si>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</si>
  <si>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</si>
  <si>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</si>
  <si>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</si>
  <si>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</si>
  <si>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</si>
  <si>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</si>
  <si>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</si>
  <si>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</si>
  <si>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</si>
  <si>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</si>
  <si>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</si>
  <si>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</si>
  <si>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</si>
  <si>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</si>
  <si>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</si>
  <si>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</si>
  <si>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</si>
  <si>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</si>
  <si>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</si>
  <si>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</si>
  <si>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</si>
  <si>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</si>
  <si>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</si>
  <si>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</si>
  <si>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</si>
  <si>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</si>
  <si>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</si>
  <si>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</si>
  <si>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</si>
  <si>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</si>
  <si>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</si>
  <si>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</si>
  <si>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</si>
  <si>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</si>
  <si>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</si>
  <si>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</si>
  <si>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</si>
  <si>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</si>
  <si>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</si>
  <si>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</si>
  <si>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</si>
  <si>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</si>
  <si>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</si>
  <si>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</si>
  <si>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</si>
  <si>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</si>
  <si>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</si>
  <si>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</si>
  <si>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</si>
  <si>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</si>
  <si>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</si>
  <si>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</si>
  <si>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</si>
  <si>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</si>
  <si>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</si>
  <si>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</si>
  <si>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</si>
  <si>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</si>
  <si>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</si>
  <si>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</si>
  <si>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</si>
  <si>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</si>
  <si>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</si>
  <si>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</si>
  <si>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</si>
  <si>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</si>
  <si>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</si>
  <si>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</si>
  <si>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</si>
  <si>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</si>
  <si>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</si>
  <si>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</si>
  <si>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</si>
  <si>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</si>
  <si>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</si>
  <si>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</si>
  <si>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</si>
  <si>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</si>
  <si>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</si>
  <si>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</si>
  <si>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</si>
  <si>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</si>
  <si>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</si>
  <si>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</si>
  <si>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</si>
  <si>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</si>
  <si>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</si>
  <si>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</si>
  <si>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</si>
  <si>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</si>
  <si>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</si>
  <si>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</si>
  <si>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</si>
  <si>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</si>
  <si>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</si>
  <si>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</si>
  <si>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</si>
  <si>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</si>
  <si>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</si>
  <si>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</si>
  <si>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</si>
  <si>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</si>
  <si>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</si>
  <si>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</si>
  <si>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</si>
  <si>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</si>
  <si>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</si>
  <si>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</si>
  <si>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</si>
  <si>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</si>
  <si>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</si>
  <si>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</si>
  <si>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</si>
  <si>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</si>
  <si>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</si>
  <si>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</si>
  <si>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</si>
  <si>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</si>
  <si>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</si>
  <si>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</si>
  <si>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</si>
  <si>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</si>
  <si>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</si>
  <si>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</si>
  <si>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</si>
  <si>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</si>
  <si>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</si>
  <si>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</si>
  <si>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</si>
  <si>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</si>
  <si>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</si>
  <si>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</si>
  <si>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</si>
  <si>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</si>
  <si>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</si>
  <si>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</si>
  <si>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</si>
  <si>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</si>
  <si>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</si>
  <si>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</si>
  <si>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</si>
  <si>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</si>
  <si>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</si>
  <si>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</si>
  <si>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</si>
  <si>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</si>
  <si>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</si>
  <si>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</si>
  <si>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</si>
  <si>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</si>
  <si>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</si>
  <si>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</si>
  <si>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</si>
  <si>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</si>
  <si>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</si>
  <si>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</si>
  <si>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</si>
  <si>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</si>
  <si>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</si>
  <si>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</si>
  <si>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</si>
  <si>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</si>
  <si>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</si>
  <si>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</si>
  <si>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</si>
  <si>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</si>
  <si>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</si>
  <si>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</si>
  <si>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</si>
  <si>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</si>
  <si>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</si>
  <si>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</si>
  <si>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</si>
  <si>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</si>
  <si>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</si>
  <si>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</si>
  <si>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</si>
  <si>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</si>
  <si>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</si>
  <si>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</si>
  <si>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</si>
  <si>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</si>
  <si>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</si>
  <si>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</si>
  <si>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</si>
  <si>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</si>
  <si>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</si>
  <si>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</si>
  <si>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</si>
  <si>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</si>
  <si>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</si>
  <si>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</si>
  <si>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</si>
  <si>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</si>
  <si>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</si>
  <si>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</si>
  <si>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</si>
  <si>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</si>
  <si>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</si>
  <si>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</si>
  <si>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</si>
  <si>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</si>
  <si>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</si>
  <si>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</si>
  <si>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</si>
  <si>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</si>
  <si>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</si>
  <si>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</si>
  <si>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</si>
  <si>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</si>
  <si>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</si>
  <si>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</si>
  <si>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</si>
  <si>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</si>
  <si>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</si>
  <si>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</si>
  <si>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</si>
  <si>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</si>
  <si>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</si>
  <si>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</si>
  <si>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</si>
  <si>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</si>
  <si>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</si>
  <si>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</si>
  <si>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</si>
  <si>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</si>
  <si>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</si>
  <si>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</si>
  <si>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</si>
  <si>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</si>
  <si>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</si>
  <si>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</si>
  <si>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</si>
  <si>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</si>
  <si>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</si>
  <si>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</si>
  <si>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</si>
  <si>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</si>
  <si>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</si>
  <si>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</si>
  <si>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</si>
  <si>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</si>
  <si>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</si>
  <si>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</si>
  <si>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</si>
  <si>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</si>
  <si>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</si>
  <si>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</si>
  <si>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</si>
  <si>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</si>
  <si>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</si>
  <si>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</si>
  <si>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</si>
  <si>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</si>
  <si>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</si>
  <si>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</si>
  <si>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</si>
  <si>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</si>
  <si>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</si>
  <si>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</si>
  <si>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</si>
  <si>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</si>
  <si>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</si>
  <si>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</si>
  <si>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</si>
  <si>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</si>
  <si>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</si>
  <si>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</si>
  <si>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</si>
  <si>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</si>
  <si>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</si>
  <si>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</si>
  <si>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</si>
  <si>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</si>
  <si>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</si>
  <si>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</si>
  <si>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</si>
  <si>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</si>
  <si>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</si>
  <si>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</si>
  <si>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</si>
  <si>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</si>
  <si>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</si>
  <si>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</si>
  <si>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</si>
  <si>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</si>
  <si>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</si>
  <si>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</si>
  <si>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</si>
  <si>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</si>
  <si>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</si>
  <si>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</si>
  <si>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</si>
  <si>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</si>
  <si>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</si>
  <si>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</si>
  <si>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</si>
  <si>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</si>
  <si>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</si>
  <si>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</si>
  <si>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</si>
  <si>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</si>
  <si>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</si>
  <si>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</si>
  <si>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</si>
  <si>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</si>
  <si>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</si>
  <si>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</si>
  <si>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</si>
  <si>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</si>
  <si>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</si>
  <si>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</si>
  <si>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</si>
  <si>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</si>
  <si>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</si>
  <si>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</si>
  <si>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</si>
  <si>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</si>
  <si>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</si>
  <si>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</si>
  <si>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</si>
  <si>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</si>
  <si>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</si>
  <si>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</si>
  <si>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</si>
  <si>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</si>
  <si>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</si>
  <si>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</si>
  <si>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</si>
  <si>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</si>
  <si>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</si>
  <si>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</si>
  <si>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</si>
  <si>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</si>
  <si>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</si>
  <si>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</si>
  <si>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</si>
  <si>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</si>
  <si>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</si>
  <si>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</si>
  <si>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</si>
  <si>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</si>
  <si>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</si>
  <si>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</si>
  <si>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</si>
  <si>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</si>
  <si>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</si>
  <si>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</si>
  <si>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</si>
  <si>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</si>
  <si>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</si>
  <si>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</si>
  <si>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</si>
  <si>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</si>
  <si>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</si>
  <si>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</si>
  <si>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</si>
  <si>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</si>
  <si>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</si>
  <si>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</si>
  <si>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</si>
  <si>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</si>
  <si>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</si>
  <si>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</si>
  <si>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</si>
  <si>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</si>
  <si>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</si>
  <si>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</si>
  <si>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</si>
  <si>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</si>
  <si>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</si>
  <si>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</si>
  <si>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</si>
  <si>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</si>
  <si>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</si>
  <si>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</si>
  <si>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</si>
  <si>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</si>
  <si>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</si>
  <si>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</si>
  <si>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</si>
  <si>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</si>
  <si>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</si>
  <si>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</si>
  <si>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</si>
  <si>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</si>
  <si>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</si>
  <si>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</si>
  <si>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</si>
  <si>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</si>
  <si>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</si>
  <si>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</si>
  <si>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</si>
  <si>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</si>
  <si>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</si>
  <si>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</si>
  <si>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</si>
  <si>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</si>
  <si>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</si>
  <si>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</si>
  <si>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</si>
  <si>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</si>
  <si>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</si>
  <si>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</si>
  <si>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</si>
  <si>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</si>
  <si>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</si>
  <si>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</si>
  <si>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</si>
  <si>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</si>
  <si>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</si>
  <si>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</si>
  <si>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</si>
  <si>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</si>
  <si>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</si>
  <si>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</si>
  <si>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</si>
  <si>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</si>
  <si>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</si>
  <si>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</si>
  <si>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</si>
  <si>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</si>
  <si>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</si>
  <si>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</si>
  <si>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</si>
  <si>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</si>
  <si>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</si>
  <si>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</si>
  <si>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</si>
  <si>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</si>
  <si>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</si>
  <si>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</si>
  <si>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</si>
  <si>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</si>
  <si>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</si>
  <si>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</si>
  <si>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</si>
  <si>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</si>
  <si>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</si>
  <si>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</si>
  <si>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</si>
  <si>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</si>
  <si>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</si>
  <si>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</si>
  <si>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</si>
  <si>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</si>
  <si>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</si>
  <si>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</si>
  <si>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</si>
  <si>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</si>
  <si>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</si>
  <si>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</si>
  <si>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</si>
  <si>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</si>
  <si>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</si>
  <si>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</si>
  <si>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</si>
  <si>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</si>
  <si>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</si>
  <si>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</si>
  <si>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</si>
  <si>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</si>
  <si>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</si>
  <si>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</si>
  <si>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</si>
  <si>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</si>
  <si>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</si>
  <si>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</si>
  <si>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</si>
  <si>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</si>
  <si>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</si>
  <si>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</si>
  <si>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</si>
  <si>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</si>
  <si>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</si>
  <si>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</si>
  <si>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</si>
  <si>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</si>
  <si>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</si>
  <si>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</si>
  <si>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</si>
  <si>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</si>
  <si>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</si>
  <si>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</si>
  <si>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</si>
  <si>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</si>
  <si>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</si>
  <si>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</si>
  <si>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</si>
  <si>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</si>
  <si>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</si>
  <si>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</si>
  <si>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</si>
  <si>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</si>
  <si>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</si>
  <si>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</si>
  <si>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</si>
  <si>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</si>
  <si>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</si>
  <si>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</si>
  <si>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</si>
  <si>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</si>
  <si>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</si>
  <si>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</si>
  <si>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</si>
  <si>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</si>
  <si>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</si>
  <si>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</si>
  <si>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</si>
  <si>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</si>
  <si>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</si>
  <si>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</si>
  <si>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</si>
  <si>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</si>
  <si>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</si>
  <si>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</si>
  <si>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</si>
  <si>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</si>
  <si>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</si>
  <si>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</si>
  <si>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</si>
  <si>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</si>
  <si>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</si>
  <si>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</si>
  <si>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</si>
  <si>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</si>
  <si>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</si>
  <si>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</si>
  <si>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</si>
  <si>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</si>
  <si>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</si>
  <si>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</si>
  <si>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</si>
  <si>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</si>
  <si>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</si>
  <si>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</si>
  <si>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</si>
  <si>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</si>
  <si>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</si>
  <si>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</si>
  <si>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</si>
  <si>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</si>
  <si>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</si>
  <si>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</si>
  <si>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</si>
  <si>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</si>
  <si>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</si>
  <si>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</si>
  <si>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</si>
  <si>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</si>
  <si>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</si>
  <si>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</si>
  <si>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</si>
  <si>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</si>
  <si>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</si>
  <si>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</si>
  <si>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</si>
  <si>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</si>
  <si>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</si>
  <si>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</si>
  <si>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</si>
  <si>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</si>
  <si>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</si>
  <si>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</si>
  <si>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</si>
  <si>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</si>
  <si>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</si>
  <si>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</si>
  <si>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</si>
  <si>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</si>
  <si>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</si>
  <si>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</si>
  <si>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</si>
  <si>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</si>
  <si>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</si>
  <si>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</si>
  <si>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</si>
  <si>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</si>
  <si>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</si>
  <si>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</si>
  <si>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</si>
  <si>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</si>
  <si>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</si>
  <si>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</si>
  <si>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</si>
  <si>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</si>
  <si>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</si>
  <si>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</si>
  <si>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</si>
  <si>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</si>
  <si>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</si>
  <si>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</si>
  <si>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</si>
  <si>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</si>
  <si>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</si>
  <si>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</si>
  <si>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</si>
  <si>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</si>
  <si>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</si>
  <si>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</si>
  <si>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</si>
  <si>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</si>
  <si>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</si>
  <si>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</si>
  <si>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</si>
  <si>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</si>
  <si>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</si>
  <si>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</si>
  <si>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</si>
  <si>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</si>
  <si>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</si>
  <si>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</si>
  <si>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</si>
  <si>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</si>
  <si>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</si>
  <si>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</si>
  <si>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</si>
  <si>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</si>
  <si>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</si>
  <si>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</si>
  <si>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</si>
  <si>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</si>
  <si>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</si>
  <si>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</si>
  <si>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</si>
  <si>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</si>
  <si>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</si>
  <si>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</si>
  <si>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</si>
  <si>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</si>
  <si>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</si>
  <si>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</si>
  <si>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</si>
  <si>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</si>
  <si>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</si>
  <si>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</si>
  <si>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</si>
  <si>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</si>
  <si>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</si>
  <si>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</si>
  <si>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</si>
  <si>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</si>
  <si>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</si>
  <si>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</si>
  <si>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</si>
  <si>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</si>
  <si>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</si>
  <si>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</si>
  <si>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</si>
  <si>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</si>
  <si>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</si>
  <si>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</si>
  <si>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</si>
  <si>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</si>
  <si>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</si>
  <si>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</si>
  <si>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</si>
  <si>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</si>
  <si>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</si>
  <si>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</si>
  <si>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</si>
  <si>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</si>
  <si>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</si>
  <si>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</si>
  <si>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</si>
  <si>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</si>
  <si>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</si>
  <si>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</si>
  <si>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</si>
  <si>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</si>
  <si>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</si>
  <si>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</si>
  <si>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</si>
  <si>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</si>
  <si>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</si>
  <si>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</si>
  <si>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</si>
  <si>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</si>
  <si>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</si>
  <si>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</si>
  <si>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</si>
  <si>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</si>
  <si>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</si>
  <si>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</si>
  <si>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</si>
  <si>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</si>
  <si>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</si>
  <si>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</si>
  <si>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</si>
  <si>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</si>
  <si>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</si>
  <si>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</si>
  <si>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</si>
  <si>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</si>
  <si>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</si>
  <si>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</si>
  <si>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</si>
  <si>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</si>
  <si>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</si>
  <si>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</si>
  <si>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</si>
  <si>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</si>
  <si>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</si>
  <si>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</si>
  <si>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</si>
  <si>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</si>
  <si>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</si>
  <si>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</si>
  <si>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</si>
  <si>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</si>
  <si>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</si>
  <si>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</si>
  <si>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</si>
  <si>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</si>
  <si>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</si>
  <si>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</si>
  <si>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</si>
  <si>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</si>
  <si>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</si>
  <si>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</si>
  <si>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</si>
  <si>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</si>
  <si>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</si>
  <si>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</si>
  <si>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</si>
  <si>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</si>
  <si>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</si>
  <si>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</si>
  <si>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</si>
  <si>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</si>
  <si>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</si>
  <si>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</si>
  <si>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</si>
  <si>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</si>
  <si>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</si>
  <si>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</si>
  <si>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</si>
  <si>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</si>
  <si>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</si>
  <si>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</si>
  <si>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</si>
  <si>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</si>
  <si>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</si>
  <si>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</si>
  <si>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</si>
  <si>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</si>
  <si>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</si>
  <si>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</si>
  <si>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</si>
  <si>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</si>
  <si>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</si>
  <si>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</si>
  <si>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</si>
  <si>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</si>
  <si>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</si>
  <si>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</si>
  <si>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</si>
  <si>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</si>
  <si>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</si>
  <si>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</si>
  <si>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</si>
  <si>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</si>
  <si>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</si>
  <si>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</si>
  <si>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</si>
  <si>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</si>
  <si>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</si>
  <si>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</si>
  <si>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</si>
  <si>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</si>
  <si>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</si>
  <si>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</si>
  <si>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</si>
  <si>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</si>
  <si>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</si>
  <si>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</si>
  <si>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</si>
  <si>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</si>
  <si>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</si>
  <si>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</si>
  <si>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</si>
  <si>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</si>
  <si>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</si>
  <si>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</si>
  <si>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</si>
  <si>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</si>
  <si>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</si>
  <si>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</si>
  <si>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</si>
  <si>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</si>
  <si>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</si>
  <si>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</si>
  <si>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</si>
  <si>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</si>
  <si>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</si>
  <si>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</si>
  <si>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</si>
  <si>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</si>
  <si>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</si>
  <si>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</si>
  <si>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</si>
  <si>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</si>
  <si>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</si>
  <si>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</si>
  <si>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</si>
  <si>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</si>
  <si>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</si>
  <si>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</si>
  <si>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</si>
  <si>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</si>
  <si>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</si>
  <si>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</si>
  <si>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</si>
  <si>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</si>
  <si>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</si>
  <si>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</si>
  <si>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</si>
  <si>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</si>
  <si>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</si>
  <si>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</si>
  <si>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</si>
  <si>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</si>
  <si>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</si>
  <si>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</si>
  <si>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</si>
  <si>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</si>
  <si>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</si>
  <si>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</si>
  <si>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</si>
  <si>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</si>
  <si>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</si>
  <si>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</si>
  <si>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</si>
  <si>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</si>
  <si>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</si>
  <si>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</si>
  <si>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</si>
  <si>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</si>
  <si>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</si>
  <si>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</si>
  <si>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</si>
  <si>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</si>
  <si>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</si>
  <si>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</si>
  <si>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</si>
  <si>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</si>
  <si>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</si>
  <si>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</si>
  <si>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</si>
  <si>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</si>
  <si>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</si>
  <si>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</si>
  <si>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</si>
  <si>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</si>
  <si>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</si>
  <si>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</si>
  <si>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</si>
  <si>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</si>
  <si>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</si>
  <si>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</si>
  <si>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</si>
  <si>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</si>
  <si>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</si>
  <si>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</si>
  <si>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</si>
  <si>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</si>
  <si>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</si>
  <si>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</si>
  <si>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</si>
  <si>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</si>
  <si>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</si>
  <si>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</si>
  <si>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</si>
  <si>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</si>
  <si>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</si>
  <si>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</si>
  <si>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</si>
  <si>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</si>
  <si>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</si>
  <si>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</si>
  <si>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</si>
  <si>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</si>
  <si>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</si>
  <si>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</si>
  <si>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</si>
  <si>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</si>
  <si>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</si>
  <si>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</si>
  <si>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</si>
  <si>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</si>
  <si>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</si>
  <si>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</si>
  <si>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</si>
  <si>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</si>
  <si>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</si>
  <si>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</si>
  <si>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</si>
  <si>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</si>
  <si>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</si>
  <si>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</si>
  <si>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</si>
  <si>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</si>
  <si>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</si>
  <si>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</si>
  <si>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</si>
  <si>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</si>
  <si>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</si>
  <si>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</si>
  <si>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</si>
  <si>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</si>
  <si>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</si>
  <si>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</si>
  <si>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</si>
  <si>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</si>
  <si>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</si>
  <si>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</si>
  <si>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</si>
  <si>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</si>
  <si>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</si>
  <si>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</si>
  <si>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</si>
  <si>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</si>
  <si>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</si>
  <si>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</si>
  <si>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</si>
  <si>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</si>
  <si>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</si>
  <si>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</si>
  <si>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</si>
  <si>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</si>
  <si>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</si>
  <si>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</si>
  <si>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</si>
  <si>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</si>
  <si>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</si>
  <si>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</si>
  <si>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</si>
  <si>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</si>
  <si>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</si>
  <si>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</si>
  <si>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</si>
  <si>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</si>
  <si>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</si>
  <si>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</si>
  <si>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</si>
  <si>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</si>
  <si>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</si>
  <si>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</si>
  <si>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</si>
  <si>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</si>
  <si>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</si>
  <si>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</si>
  <si>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</si>
  <si>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</si>
  <si>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</si>
  <si>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</si>
  <si>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</si>
  <si>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</si>
  <si>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</si>
  <si>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</si>
  <si>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</si>
  <si>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</si>
  <si>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</si>
  <si>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</si>
  <si>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</si>
  <si>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</si>
  <si>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</si>
  <si>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</si>
  <si>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</si>
  <si>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</si>
  <si>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</si>
  <si>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</si>
  <si>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</si>
  <si>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</si>
  <si>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</si>
  <si>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</si>
  <si>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</si>
  <si>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</si>
  <si>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</si>
  <si>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</si>
  <si>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</si>
  <si>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</si>
  <si>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</si>
  <si>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</si>
  <si>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</si>
  <si>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</si>
  <si>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</si>
  <si>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</si>
  <si>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</si>
  <si>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</si>
  <si>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</si>
  <si>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</si>
  <si>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</si>
  <si>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</si>
  <si>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</si>
  <si>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</si>
  <si>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</si>
  <si>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</si>
  <si>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</si>
  <si>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</si>
  <si>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</si>
  <si>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</si>
  <si>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</si>
  <si>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</si>
  <si>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</si>
  <si>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</si>
  <si>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</si>
  <si>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</si>
  <si>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</si>
  <si>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</si>
  <si>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</si>
  <si>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</si>
  <si>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</si>
  <si>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</si>
  <si>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</si>
  <si>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</si>
  <si>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</si>
  <si>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</si>
  <si>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</si>
  <si>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</si>
  <si>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</si>
  <si>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</si>
  <si>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</si>
  <si>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</si>
  <si>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</si>
  <si>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</si>
  <si>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</si>
  <si>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</si>
  <si>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</si>
  <si>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</si>
  <si>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</si>
  <si>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</si>
  <si>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</si>
  <si>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</si>
  <si>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</si>
  <si>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</si>
  <si>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</si>
  <si>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</si>
  <si>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</si>
  <si>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</si>
  <si>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</si>
  <si>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</si>
  <si>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</si>
  <si>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</si>
  <si>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</si>
  <si>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</si>
  <si>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</si>
  <si>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</si>
  <si>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</si>
  <si>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</si>
  <si>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</si>
  <si>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</si>
  <si>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</si>
  <si>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</si>
  <si>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</si>
  <si>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</si>
  <si>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</si>
  <si>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</si>
  <si>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</si>
  <si>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</si>
  <si>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</si>
  <si>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</si>
  <si>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</si>
  <si>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</si>
  <si>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</si>
  <si>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</si>
  <si>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</si>
  <si>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</si>
  <si>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</si>
  <si>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</si>
  <si>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</si>
  <si>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</si>
  <si>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</si>
  <si>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</si>
  <si>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</si>
  <si>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</si>
  <si>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</si>
  <si>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</si>
  <si>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</si>
  <si>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</si>
  <si>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</si>
  <si>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</si>
  <si>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</si>
  <si>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</si>
  <si>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</si>
  <si>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</si>
  <si>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</si>
  <si>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</si>
  <si>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</si>
  <si>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</si>
  <si>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</si>
  <si>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</si>
  <si>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</si>
  <si>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</si>
  <si>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</si>
  <si>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</si>
  <si>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</si>
  <si>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</si>
  <si>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</si>
  <si>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</si>
  <si>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</si>
  <si>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</si>
  <si>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</si>
  <si>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</si>
  <si>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</si>
  <si>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</si>
  <si>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</si>
  <si>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</si>
  <si>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</si>
  <si>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</si>
  <si>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</si>
  <si>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</si>
  <si>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</si>
  <si>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</si>
  <si>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</si>
  <si>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</si>
  <si>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</si>
  <si>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</si>
  <si>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</si>
  <si>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</si>
  <si>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</si>
  <si>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</si>
  <si>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</si>
  <si>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</si>
  <si>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</si>
  <si>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</si>
  <si>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</si>
  <si>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</si>
  <si>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</si>
  <si>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</si>
  <si>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</si>
  <si>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</si>
  <si>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</si>
  <si>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</si>
  <si>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</si>
  <si>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</si>
  <si>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</si>
  <si>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</si>
  <si>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</si>
  <si>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</si>
  <si>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</si>
  <si>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</si>
  <si>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</si>
  <si>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</si>
  <si>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</si>
  <si>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</si>
  <si>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</si>
  <si>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</si>
  <si>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</si>
  <si>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</si>
  <si>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</si>
  <si>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</si>
  <si>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</si>
  <si>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</si>
  <si>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</si>
  <si>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</si>
  <si>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</si>
  <si>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</si>
  <si>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</si>
  <si>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</si>
  <si>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</si>
  <si>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</si>
  <si>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</si>
  <si>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</si>
  <si>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</si>
  <si>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</si>
  <si>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</si>
  <si>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</si>
  <si>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</si>
  <si>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</si>
  <si>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</si>
  <si>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</si>
  <si>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</si>
  <si>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</si>
  <si>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</si>
  <si>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</si>
  <si>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</si>
  <si>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</si>
  <si>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</si>
  <si>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</si>
  <si>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</si>
  <si>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</si>
  <si>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</si>
  <si>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</si>
  <si>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</si>
  <si>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</si>
  <si>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</si>
  <si>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</si>
  <si>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</si>
  <si>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</si>
  <si>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</si>
  <si>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</si>
  <si>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</si>
  <si>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</si>
  <si>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</si>
  <si>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</si>
  <si>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</si>
  <si>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</si>
  <si>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</si>
  <si>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</si>
  <si>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</si>
  <si>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</si>
  <si>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</si>
  <si>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</si>
  <si>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</si>
  <si>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</si>
  <si>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</si>
  <si>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</si>
  <si>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</si>
  <si>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</si>
  <si>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</si>
  <si>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</si>
  <si>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</si>
  <si>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</si>
  <si>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</si>
  <si>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</si>
  <si>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</si>
  <si>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</si>
  <si>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</si>
  <si>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</si>
  <si>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</si>
  <si>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</si>
  <si>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</si>
  <si>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</si>
  <si>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</si>
  <si>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</si>
  <si>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</si>
  <si>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</si>
  <si>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</si>
  <si>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</si>
  <si>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</si>
  <si>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</si>
  <si>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</si>
  <si>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</si>
  <si>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</si>
  <si>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</si>
  <si>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</si>
  <si>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</si>
  <si>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</si>
  <si>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</si>
  <si>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</si>
  <si>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</si>
  <si>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</si>
  <si>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</si>
  <si>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</si>
  <si>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</si>
  <si>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</si>
  <si>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</si>
  <si>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</si>
  <si>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</si>
  <si>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</si>
  <si>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</si>
  <si>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</si>
  <si>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</si>
  <si>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</si>
  <si>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</si>
  <si>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</si>
  <si>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</si>
  <si>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</si>
  <si>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</si>
  <si>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</si>
  <si>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</si>
  <si>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</si>
  <si>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</si>
  <si>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</si>
  <si>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</si>
  <si>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</si>
  <si>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</si>
  <si>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</si>
  <si>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</si>
  <si>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</si>
  <si>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</si>
  <si>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</si>
  <si>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</si>
  <si>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</si>
  <si>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</si>
  <si>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</si>
  <si>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</si>
  <si>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</si>
  <si>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</si>
  <si>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</si>
  <si>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</si>
  <si>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</si>
  <si>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</si>
  <si>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</si>
  <si>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</si>
  <si>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</si>
  <si>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</si>
  <si>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</si>
  <si>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</si>
  <si>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</si>
  <si>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</si>
  <si>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</si>
  <si>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</si>
  <si>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</si>
  <si>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</si>
  <si>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</si>
  <si>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</si>
  <si>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</si>
  <si>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</si>
  <si>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</si>
  <si>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</si>
  <si>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</si>
  <si>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</si>
  <si>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</si>
  <si>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</si>
  <si>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</si>
  <si>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</si>
  <si>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</si>
  <si>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</si>
  <si>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</si>
  <si>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</si>
  <si>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</si>
  <si>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</si>
  <si>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</si>
  <si>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</si>
  <si>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</si>
  <si>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</si>
  <si>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</si>
  <si>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</si>
  <si>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</si>
  <si>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</si>
  <si>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</si>
  <si>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</si>
  <si>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</si>
  <si>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</si>
  <si>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</si>
  <si>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</si>
  <si>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</si>
  <si>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</si>
  <si>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</si>
  <si>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</si>
  <si>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</si>
  <si>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</si>
  <si>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</si>
  <si>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</si>
  <si>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</si>
  <si>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</si>
  <si>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</si>
  <si>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</si>
  <si>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</si>
  <si>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</si>
  <si>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</si>
  <si>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</si>
  <si>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</si>
  <si>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</si>
  <si>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</si>
  <si>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</si>
  <si>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</si>
  <si>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</si>
  <si>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</si>
  <si>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</si>
  <si>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</si>
  <si>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</si>
  <si>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</si>
  <si>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</si>
  <si>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</si>
  <si>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</si>
  <si>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</si>
  <si>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</si>
  <si>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</si>
  <si>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</si>
  <si>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</si>
  <si>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</si>
  <si>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</si>
  <si>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</si>
  <si>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</si>
  <si>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</si>
  <si>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</si>
  <si>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</si>
  <si>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</si>
  <si>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</si>
  <si>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</si>
  <si>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</si>
  <si>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</si>
  <si>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</si>
  <si>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</si>
  <si>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</si>
  <si>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</si>
  <si>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</si>
  <si>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</si>
  <si>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</si>
  <si>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</si>
  <si>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</si>
  <si>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</si>
  <si>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</si>
  <si>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</si>
  <si>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</si>
  <si>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</si>
  <si>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</si>
  <si>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</si>
  <si>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</si>
  <si>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</si>
  <si>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</si>
  <si>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</si>
  <si>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</si>
  <si>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</si>
  <si>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</si>
  <si>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</si>
  <si>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</si>
  <si>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</si>
  <si>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</si>
  <si>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</si>
  <si>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</si>
  <si>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</si>
  <si>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</si>
  <si>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</si>
  <si>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</si>
  <si>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</si>
  <si>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</si>
  <si>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</si>
  <si>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</si>
  <si>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</si>
  <si>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</si>
  <si>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</si>
  <si>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</si>
  <si>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</si>
  <si>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</si>
  <si>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</si>
  <si>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</si>
  <si>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</si>
  <si>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</si>
  <si>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</si>
  <si>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</si>
  <si>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</si>
  <si>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</si>
  <si>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</si>
  <si>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</si>
  <si>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</si>
  <si>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</si>
  <si>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</si>
  <si>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</si>
  <si>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</si>
  <si>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</si>
  <si>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</si>
  <si>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</si>
  <si>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</si>
  <si>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</si>
  <si>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</si>
  <si>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</si>
  <si>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</si>
  <si>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</si>
  <si>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</si>
  <si>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</si>
  <si>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</si>
  <si>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</si>
  <si>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</si>
  <si>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</si>
  <si>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</si>
  <si>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</si>
  <si>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</si>
  <si>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</si>
  <si>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</si>
  <si>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</si>
  <si>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</si>
  <si>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</si>
  <si>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</si>
  <si>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</si>
  <si>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</si>
  <si>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</si>
  <si>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</si>
  <si>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</si>
  <si>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</si>
  <si>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</si>
  <si>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</si>
  <si>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</si>
  <si>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</si>
  <si>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</si>
  <si>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</si>
  <si>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</si>
  <si>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</si>
  <si>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</si>
  <si>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</si>
  <si>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</si>
  <si>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</si>
  <si>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</si>
  <si>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</si>
  <si>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</si>
  <si>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</si>
  <si>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</si>
  <si>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</si>
  <si>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</si>
  <si>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</si>
  <si>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</si>
  <si>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</si>
  <si>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</si>
  <si>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</si>
  <si>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</si>
  <si>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</si>
  <si>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</si>
  <si>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</si>
  <si>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</si>
  <si>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</si>
  <si>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</si>
  <si>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</si>
  <si>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</si>
  <si>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</si>
  <si>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</si>
  <si>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</si>
  <si>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</si>
  <si>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</si>
  <si>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</si>
  <si>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</si>
  <si>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</si>
  <si>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</si>
  <si>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</si>
  <si>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</si>
  <si>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</si>
  <si>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</si>
  <si>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</si>
  <si>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</si>
  <si>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</si>
  <si>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</si>
  <si>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</si>
  <si>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</si>
  <si>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</si>
  <si>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</si>
  <si>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</si>
  <si>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</si>
  <si>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</si>
  <si>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</si>
  <si>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</si>
  <si>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</si>
  <si>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</si>
  <si>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</si>
  <si>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</si>
  <si>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</si>
  <si>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</si>
  <si>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</si>
  <si>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</si>
  <si>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</si>
  <si>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</si>
  <si>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</si>
  <si>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</si>
  <si>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</si>
  <si>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</si>
  <si>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</si>
  <si>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</si>
  <si>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</si>
  <si>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</si>
  <si>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</si>
  <si>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</si>
  <si>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</si>
  <si>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</si>
  <si>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</si>
  <si>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</si>
  <si>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</si>
  <si>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</si>
  <si>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</si>
  <si>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</si>
  <si>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</si>
  <si>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</si>
  <si>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</si>
  <si>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</si>
  <si>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</si>
  <si>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</si>
  <si>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</si>
  <si>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</si>
  <si>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</si>
  <si>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</si>
  <si>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</si>
  <si>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</si>
  <si>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</si>
  <si>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</si>
  <si>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</si>
  <si>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</si>
  <si>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</si>
  <si>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</si>
  <si>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</si>
  <si>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</si>
  <si>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</si>
  <si>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</si>
  <si>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</si>
  <si>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</si>
  <si>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</si>
  <si>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</si>
  <si>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</si>
  <si>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</si>
  <si>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</si>
  <si>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</si>
  <si>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</si>
  <si>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</si>
  <si>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</si>
  <si>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</si>
  <si>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</si>
  <si>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</si>
  <si>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</si>
  <si>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</si>
  <si>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</si>
  <si>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</si>
  <si>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</si>
  <si>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</si>
  <si>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</si>
  <si>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</si>
  <si>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</si>
  <si>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</si>
  <si>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</si>
  <si>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</si>
  <si>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</si>
  <si>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</si>
  <si>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</si>
  <si>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</si>
  <si>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</si>
  <si>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</si>
  <si>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</si>
  <si>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</si>
  <si>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</si>
  <si>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</si>
  <si>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</si>
  <si>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</si>
  <si>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</si>
  <si>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</si>
  <si>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</si>
  <si>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</si>
  <si>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</si>
  <si>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</si>
  <si>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</si>
  <si>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</si>
  <si>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</si>
  <si>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</si>
  <si>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</si>
  <si>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</si>
  <si>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</si>
  <si>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</si>
  <si>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</si>
  <si>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</si>
  <si>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</si>
  <si>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</si>
  <si>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</si>
  <si>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</si>
  <si>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</si>
  <si>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</si>
  <si>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</si>
  <si>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</si>
  <si>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</si>
  <si>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</si>
  <si>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</si>
  <si>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</si>
  <si>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</si>
  <si>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</si>
  <si>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</si>
  <si>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</si>
  <si>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</si>
  <si>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</si>
  <si>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</si>
  <si>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</si>
  <si>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</si>
  <si>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</si>
  <si>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</si>
  <si>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</si>
  <si>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</si>
  <si>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</si>
  <si>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</si>
  <si>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</si>
  <si>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</si>
  <si>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</si>
  <si>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</si>
  <si>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</si>
  <si>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</si>
  <si>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</si>
  <si>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</si>
  <si>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</si>
  <si>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</si>
  <si>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</si>
  <si>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</si>
  <si>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</si>
  <si>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</si>
  <si>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</si>
  <si>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</si>
  <si>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</si>
  <si>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</si>
  <si>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</si>
  <si>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</si>
  <si>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</si>
  <si>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</si>
  <si>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</si>
  <si>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</si>
  <si>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</si>
  <si>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</si>
  <si>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</si>
  <si>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</si>
  <si>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</si>
  <si>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</si>
  <si>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</si>
  <si>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</si>
  <si>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</si>
  <si>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</si>
  <si>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</si>
  <si>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</si>
  <si>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</si>
  <si>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</si>
  <si>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</si>
  <si>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</si>
  <si>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</si>
  <si>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</si>
  <si>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</si>
  <si>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</si>
  <si>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</si>
  <si>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</si>
  <si>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</si>
  <si>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</si>
  <si>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</si>
  <si>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</si>
  <si>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</si>
  <si>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</si>
  <si>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</si>
  <si>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</si>
  <si>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</si>
  <si>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</si>
  <si>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</si>
  <si>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</si>
  <si>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</si>
  <si>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</si>
  <si>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</si>
  <si>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</si>
  <si>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</si>
  <si>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</si>
  <si>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</si>
  <si>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</si>
  <si>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</si>
  <si>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</si>
  <si>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</si>
  <si>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</si>
  <si>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</si>
  <si>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</si>
  <si>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</si>
  <si>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</si>
  <si>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</si>
  <si>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</si>
  <si>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</si>
  <si>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</si>
  <si>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</si>
  <si>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</si>
  <si>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</si>
  <si>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</si>
  <si>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</si>
  <si>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</si>
  <si>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</si>
  <si>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</si>
  <si>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</si>
  <si>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</si>
  <si>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</si>
  <si>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</si>
  <si>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</si>
  <si>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</si>
  <si>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</si>
  <si>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</si>
  <si>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</si>
  <si>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</si>
  <si>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</si>
  <si>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</si>
  <si>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</si>
  <si>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</si>
  <si>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</si>
  <si>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</si>
  <si>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</si>
  <si>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</si>
  <si>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</si>
  <si>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</si>
  <si>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</si>
  <si>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</si>
  <si>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</si>
  <si>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</si>
  <si>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</si>
  <si>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</si>
  <si>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</si>
  <si>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</si>
  <si>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</si>
  <si>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</si>
  <si>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</si>
  <si>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</si>
  <si>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</si>
  <si>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</si>
  <si>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</si>
  <si>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</si>
  <si>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</si>
  <si>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</si>
  <si>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</si>
  <si>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</si>
  <si>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</si>
  <si>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</si>
  <si>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</si>
  <si>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</si>
  <si>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</si>
  <si>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</si>
  <si>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</si>
  <si>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</si>
  <si>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</si>
  <si>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</si>
  <si>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</si>
  <si>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</si>
  <si>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</si>
  <si>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</si>
  <si>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</si>
  <si>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</si>
  <si>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</si>
  <si>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</si>
  <si>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</si>
  <si>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</si>
  <si>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</si>
  <si>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</si>
  <si>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</si>
  <si>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</si>
  <si>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</si>
  <si>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</si>
  <si>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</si>
  <si>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</si>
  <si>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</si>
  <si>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</si>
  <si>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</si>
  <si>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</si>
  <si>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</si>
  <si>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</si>
  <si>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</si>
  <si>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</si>
  <si>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</si>
  <si>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</si>
  <si>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</si>
  <si>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</si>
  <si>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</si>
  <si>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</si>
  <si>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</si>
  <si>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</si>
  <si>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</si>
  <si>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</si>
  <si>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</si>
  <si>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</si>
  <si>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</si>
  <si>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</si>
  <si>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</si>
  <si>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</si>
  <si>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</si>
  <si>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</si>
  <si>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</si>
  <si>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</si>
  <si>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</si>
  <si>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</si>
  <si>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</si>
  <si>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</si>
  <si>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</si>
  <si>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</si>
  <si>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</si>
  <si>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</si>
  <si>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</si>
  <si>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</si>
  <si>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</si>
  <si>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</si>
  <si>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</si>
  <si>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</si>
  <si>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</si>
  <si>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</si>
  <si>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</si>
  <si>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</si>
  <si>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</si>
  <si>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</si>
  <si>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</si>
  <si>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</si>
  <si>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</si>
  <si>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</si>
  <si>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</si>
  <si>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</si>
  <si>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</si>
  <si>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</si>
  <si>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</si>
  <si>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</si>
  <si>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</si>
  <si>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</si>
  <si>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</si>
  <si>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</si>
  <si>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</si>
  <si>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</si>
  <si>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</si>
  <si>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</si>
  <si>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</si>
  <si>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</si>
  <si>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</si>
  <si>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</si>
  <si>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</si>
  <si>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</si>
  <si>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</si>
  <si>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</si>
  <si>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</si>
  <si>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</si>
  <si>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</si>
  <si>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</si>
  <si>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</si>
  <si>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</si>
  <si>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</si>
  <si>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</si>
  <si>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</si>
  <si>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</si>
  <si>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</si>
  <si>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</si>
  <si>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</si>
  <si>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</si>
  <si>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</si>
  <si>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</si>
  <si>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</si>
  <si>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</si>
  <si>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</si>
  <si>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</si>
  <si>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</si>
  <si>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</si>
  <si>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</si>
  <si>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</si>
  <si>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</si>
  <si>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</si>
  <si>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</si>
  <si>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</si>
  <si>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</si>
  <si>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</si>
  <si>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</si>
  <si>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</si>
  <si>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</si>
  <si>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</si>
  <si>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</si>
  <si>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</si>
  <si>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</si>
  <si>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</si>
  <si>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</si>
  <si>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</si>
  <si>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</si>
  <si>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</si>
  <si>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</si>
  <si>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</si>
  <si>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</si>
  <si>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</si>
  <si>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</si>
  <si>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</si>
  <si>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</si>
  <si>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</si>
  <si>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</si>
  <si>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</si>
  <si>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</si>
  <si>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</si>
  <si>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</si>
  <si>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</si>
  <si>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</si>
  <si>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</si>
  <si>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</si>
  <si>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</si>
  <si>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</si>
  <si>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</si>
  <si>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</si>
  <si>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</si>
  <si>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</si>
  <si>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</si>
  <si>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</si>
  <si>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</si>
  <si>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</si>
  <si>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</si>
  <si>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</si>
  <si>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</si>
  <si>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</si>
  <si>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</si>
  <si>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</si>
  <si>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</si>
  <si>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</si>
  <si>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</si>
  <si>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</si>
  <si>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</si>
  <si>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</si>
  <si>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</si>
  <si>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</si>
  <si>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</si>
  <si>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</si>
  <si>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</si>
  <si>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</si>
  <si>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</si>
  <si>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</si>
  <si>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</si>
  <si>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</si>
  <si>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</si>
  <si>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</si>
  <si>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</si>
  <si>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</si>
  <si>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</si>
  <si>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</si>
  <si>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</si>
  <si>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</si>
  <si>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</si>
  <si>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</si>
  <si>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</si>
  <si>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</si>
  <si>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</si>
  <si>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</si>
  <si>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</si>
  <si>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</si>
  <si>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</si>
  <si>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</si>
  <si>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</si>
  <si>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</si>
  <si>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</si>
  <si>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</si>
  <si>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</si>
  <si>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</si>
  <si>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</si>
  <si>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</si>
  <si>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</si>
  <si>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</si>
  <si>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</si>
  <si>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</si>
  <si>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</si>
  <si>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</si>
  <si>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</si>
  <si>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</si>
  <si>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</si>
  <si>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</si>
  <si>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</si>
  <si>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</si>
  <si>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</si>
  <si>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</si>
  <si>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</si>
  <si>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</si>
  <si>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</si>
  <si>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</si>
  <si>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</si>
  <si>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</si>
  <si>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</si>
  <si>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</si>
  <si>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</si>
  <si>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</si>
  <si>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</si>
  <si>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</si>
  <si>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</si>
  <si>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</si>
  <si>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</si>
  <si>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</si>
  <si>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</si>
  <si>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</si>
  <si>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</si>
  <si>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</si>
  <si>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</si>
  <si>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</si>
  <si>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</si>
  <si>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</si>
  <si>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</si>
  <si>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</si>
  <si>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</si>
  <si>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</si>
  <si>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</si>
  <si>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</si>
  <si>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</si>
  <si>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</si>
  <si>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</si>
  <si>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</si>
  <si>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</si>
  <si>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</si>
  <si>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</si>
  <si>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</si>
  <si>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</si>
  <si>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</si>
  <si>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</si>
  <si>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</si>
  <si>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</si>
  <si>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</si>
  <si>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</si>
  <si>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</si>
  <si>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</si>
  <si>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</si>
  <si>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</si>
  <si>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</si>
  <si>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</si>
  <si>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</si>
  <si>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</si>
  <si>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</si>
  <si>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</si>
  <si>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</si>
  <si>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</si>
  <si>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</si>
  <si>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</si>
  <si>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</si>
  <si>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</si>
  <si>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</si>
  <si>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</si>
  <si>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</si>
  <si>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</si>
  <si>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</si>
  <si>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</si>
  <si>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</si>
  <si>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</si>
  <si>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</si>
  <si>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</si>
  <si>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</si>
  <si>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</si>
  <si>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</si>
  <si>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</si>
  <si>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</si>
  <si>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</si>
  <si>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</si>
  <si>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</si>
  <si>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</si>
  <si>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</si>
  <si>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</si>
  <si>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</si>
  <si>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</si>
  <si>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</si>
  <si>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</si>
  <si>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</si>
  <si>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</si>
  <si>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</si>
  <si>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</si>
  <si>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</si>
  <si>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</si>
  <si>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</si>
  <si>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</si>
  <si>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</si>
  <si>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</si>
  <si>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</si>
  <si>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</si>
  <si>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</si>
  <si>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</si>
  <si>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</si>
  <si>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</si>
  <si>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</si>
  <si>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</si>
  <si>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</si>
  <si>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</si>
  <si>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</si>
  <si>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</si>
  <si>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</si>
  <si>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</si>
  <si>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</si>
  <si>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</si>
  <si>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</si>
  <si>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</si>
  <si>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</si>
  <si>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</si>
  <si>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</si>
  <si>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</si>
  <si>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</si>
  <si>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</si>
  <si>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</si>
  <si>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</si>
  <si>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</si>
  <si>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</si>
  <si>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</si>
  <si>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</si>
  <si>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</si>
  <si>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</si>
  <si>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</si>
  <si>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</si>
  <si>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</si>
  <si>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</si>
  <si>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</si>
  <si>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</si>
  <si>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</si>
  <si>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</si>
  <si>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</si>
  <si>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</si>
  <si>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</si>
  <si>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</si>
  <si>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</si>
  <si>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</si>
  <si>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</si>
  <si>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</si>
  <si>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</si>
  <si>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</si>
  <si>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</si>
  <si>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</si>
  <si>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</si>
  <si>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</si>
  <si>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</si>
  <si>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</si>
  <si>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</si>
  <si>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</si>
  <si>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</si>
  <si>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</si>
  <si>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</si>
  <si>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</si>
  <si>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</si>
  <si>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</si>
  <si>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</si>
  <si>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</si>
  <si>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</si>
  <si>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</si>
  <si>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</si>
  <si>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</si>
  <si>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</si>
  <si>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</si>
  <si>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</si>
  <si>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</si>
  <si>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</si>
  <si>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</si>
  <si>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</si>
  <si>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</si>
  <si>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</si>
  <si>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</si>
  <si>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</si>
  <si>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</si>
  <si>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</si>
  <si>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</si>
  <si>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</si>
  <si>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</si>
  <si>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</si>
  <si>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</si>
  <si>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</si>
  <si>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</si>
  <si>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</si>
  <si>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</si>
  <si>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</si>
  <si>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</si>
  <si>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</si>
  <si>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</si>
  <si>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</si>
  <si>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</si>
  <si>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</si>
  <si>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</si>
  <si>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</si>
  <si>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</si>
  <si>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</si>
  <si>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</si>
  <si>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</si>
  <si>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</si>
  <si>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</si>
  <si>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</si>
  <si>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</si>
  <si>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</si>
  <si>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</si>
  <si>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</si>
  <si>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</si>
  <si>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</si>
  <si>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</si>
  <si>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</si>
  <si>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</si>
  <si>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</si>
  <si>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</si>
  <si>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</si>
  <si>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</si>
  <si>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</si>
  <si>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</si>
  <si>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</si>
  <si>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</si>
  <si>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</si>
  <si>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</si>
  <si>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</si>
  <si>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</si>
  <si>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</si>
  <si>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</si>
  <si>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</si>
  <si>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</si>
  <si>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</si>
  <si>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</si>
  <si>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</si>
  <si>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</si>
  <si>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</si>
  <si>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</si>
  <si>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</si>
  <si>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</si>
  <si>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</si>
  <si>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</si>
  <si>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</si>
  <si>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</si>
  <si>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</si>
  <si>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</si>
  <si>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</si>
  <si>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</si>
  <si>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</si>
  <si>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</si>
  <si>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</si>
  <si>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</si>
  <si>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</si>
  <si>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</si>
  <si>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</si>
  <si>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</si>
  <si>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</si>
  <si>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</si>
  <si>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</si>
  <si>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</si>
  <si>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</si>
  <si>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</si>
  <si>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</si>
  <si>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</si>
  <si>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</si>
  <si>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</si>
  <si>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</si>
  <si>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</si>
  <si>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</si>
  <si>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</si>
  <si>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</si>
  <si>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</si>
  <si>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</si>
  <si>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</si>
  <si>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</si>
  <si>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</si>
  <si>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</si>
  <si>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</si>
  <si>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</si>
  <si>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</si>
  <si>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</si>
  <si>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</si>
  <si>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</si>
  <si>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</si>
  <si>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</si>
  <si>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</si>
  <si>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</si>
  <si>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</si>
  <si>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</si>
  <si>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</si>
  <si>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</si>
  <si>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</si>
  <si>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</si>
  <si>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</si>
  <si>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</si>
  <si>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</si>
  <si>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</si>
  <si>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</si>
  <si>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</si>
  <si>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</si>
  <si>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</si>
  <si>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</si>
  <si>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</si>
  <si>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</si>
  <si>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</si>
  <si>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</si>
  <si>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</si>
  <si>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</si>
  <si>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</si>
  <si>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</si>
  <si>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</si>
  <si>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</si>
  <si>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</si>
  <si>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</si>
  <si>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</si>
  <si>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</si>
  <si>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</si>
  <si>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</si>
  <si>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</si>
  <si>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</si>
  <si>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</si>
  <si>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</si>
  <si>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</si>
  <si>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</si>
  <si>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</si>
  <si>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</si>
  <si>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</si>
  <si>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</si>
  <si>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</si>
  <si>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</si>
  <si>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</si>
  <si>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</si>
  <si>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</si>
  <si>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</si>
  <si>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</si>
  <si>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</si>
  <si>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</si>
  <si>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</si>
  <si>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</si>
  <si>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</si>
  <si>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</si>
  <si>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</si>
  <si>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</si>
  <si>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</si>
  <si>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</si>
  <si>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</si>
  <si>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</si>
  <si>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</si>
  <si>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</si>
  <si>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</si>
  <si>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</si>
  <si>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</si>
  <si>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</si>
  <si>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</si>
  <si>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</si>
  <si>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</si>
  <si>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</si>
  <si>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</si>
  <si>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</si>
  <si>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</si>
  <si>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</si>
  <si>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</si>
  <si>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</si>
  <si>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</si>
  <si>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</si>
  <si>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</si>
  <si>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</si>
  <si>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</si>
  <si>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</si>
  <si>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</si>
  <si>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</si>
  <si>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</si>
  <si>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</si>
  <si>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</si>
  <si>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</si>
  <si>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</si>
  <si>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</si>
  <si>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</si>
  <si>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</si>
  <si>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</si>
  <si>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</si>
  <si>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</si>
  <si>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</si>
  <si>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</si>
  <si>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</si>
  <si>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</si>
  <si>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</si>
  <si>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</si>
  <si>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</si>
  <si>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</si>
  <si>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</si>
  <si>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</si>
  <si>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</si>
  <si>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</si>
  <si>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</si>
  <si>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</si>
  <si>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</si>
  <si>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</si>
  <si>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</si>
  <si>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</si>
  <si>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</si>
  <si>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</si>
  <si>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</si>
  <si>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</si>
  <si>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</si>
  <si>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</si>
  <si>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</si>
  <si>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</si>
  <si>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</si>
  <si>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</si>
  <si>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</si>
  <si>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</si>
  <si>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</si>
  <si>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</si>
  <si>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</si>
  <si>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</si>
  <si>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</si>
  <si>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</si>
  <si>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</si>
  <si>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</si>
  <si>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</si>
  <si>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</si>
  <si>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</si>
  <si>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</si>
  <si>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</si>
  <si>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</si>
  <si>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</si>
  <si>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</si>
  <si>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</si>
  <si>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</si>
  <si>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</si>
  <si>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</si>
  <si>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</si>
  <si>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</si>
  <si>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</si>
  <si>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</si>
  <si>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</si>
  <si>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</si>
  <si>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</si>
  <si>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</si>
  <si>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</si>
  <si>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</si>
  <si>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</si>
  <si>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</si>
  <si>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</si>
  <si>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</si>
  <si>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</si>
  <si>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</si>
  <si>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</si>
  <si>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</si>
  <si>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</si>
  <si>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</si>
  <si>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</si>
  <si>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</si>
  <si>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</si>
  <si>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</si>
  <si>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</si>
  <si>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</si>
  <si>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</si>
  <si>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</si>
  <si>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</si>
  <si>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</si>
  <si>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</si>
  <si>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</si>
  <si>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</si>
  <si>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</si>
  <si>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</si>
  <si>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</si>
  <si>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</si>
  <si>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</si>
  <si>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</si>
  <si>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</si>
  <si>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</si>
  <si>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</si>
  <si>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</si>
  <si>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</si>
  <si>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</si>
  <si>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</si>
  <si>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</si>
  <si>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</si>
  <si>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</si>
  <si>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</si>
  <si>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</si>
  <si>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</si>
  <si>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</si>
  <si>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</si>
  <si>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</si>
  <si>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</si>
  <si>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</si>
  <si>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</si>
  <si>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</si>
  <si>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</si>
  <si>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</si>
  <si>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</si>
  <si>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</si>
  <si>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</si>
  <si>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</si>
  <si>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</si>
  <si>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</si>
  <si>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</si>
  <si>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</si>
  <si>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</si>
  <si>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</si>
  <si>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</si>
  <si>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</si>
  <si>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</si>
  <si>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</si>
  <si>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</si>
  <si>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</si>
  <si>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</si>
  <si>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</si>
  <si>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</si>
  <si>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</si>
  <si>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</si>
  <si>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</si>
  <si>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</si>
  <si>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</si>
  <si>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</si>
  <si>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</si>
  <si>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</si>
  <si>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</si>
  <si>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</si>
  <si>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</si>
  <si>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</si>
  <si>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</si>
  <si>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</si>
  <si>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</si>
  <si>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</si>
  <si>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</si>
  <si>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</si>
  <si>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</si>
  <si>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</si>
  <si>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</si>
  <si>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</si>
  <si>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</si>
  <si>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</si>
  <si>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</si>
  <si>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</si>
  <si>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</si>
  <si>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</si>
  <si>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</si>
  <si>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</si>
  <si>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</si>
  <si>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</si>
  <si>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</si>
  <si>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</si>
  <si>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</si>
  <si>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</si>
  <si>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</si>
  <si>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</si>
  <si>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</si>
  <si>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</si>
  <si>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</si>
  <si>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</si>
  <si>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</si>
  <si>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</si>
  <si>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</si>
  <si>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</si>
  <si>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</si>
  <si>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</si>
  <si>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</si>
  <si>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</si>
  <si>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</si>
  <si>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</si>
  <si>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</si>
  <si>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</si>
  <si>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</si>
  <si>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</si>
  <si>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</si>
  <si>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</si>
  <si>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</si>
  <si>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</si>
  <si>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</si>
  <si>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</si>
  <si>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</si>
  <si>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</si>
  <si>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</si>
  <si>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</si>
  <si>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</si>
  <si>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</si>
  <si>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</si>
  <si>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</si>
  <si>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</si>
  <si>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</si>
  <si>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</si>
  <si>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</si>
  <si>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</si>
  <si>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</si>
  <si>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</si>
  <si>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</si>
  <si>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</si>
  <si>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</si>
  <si>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</si>
  <si>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</si>
  <si>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</si>
  <si>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</si>
  <si>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</si>
  <si>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</si>
  <si>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</si>
  <si>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</si>
  <si>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</si>
  <si>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</si>
  <si>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</si>
  <si>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</si>
  <si>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</si>
  <si>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</si>
  <si>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</si>
  <si>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</si>
  <si>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</si>
  <si>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</si>
  <si>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</si>
  <si>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</si>
  <si>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</si>
  <si>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</si>
  <si>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</si>
  <si>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</si>
  <si>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</si>
  <si>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</si>
  <si>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</si>
  <si>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</si>
  <si>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</si>
  <si>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</si>
  <si>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</si>
  <si>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</si>
  <si>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</si>
  <si>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</si>
  <si>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</si>
  <si>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</si>
  <si>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</si>
  <si>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</si>
  <si>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</si>
  <si>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</si>
  <si>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</si>
  <si>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</si>
  <si>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</si>
  <si>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</si>
  <si>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</si>
  <si>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</si>
  <si>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</si>
  <si>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</si>
  <si>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</si>
  <si>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</si>
  <si>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</si>
  <si>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</si>
  <si>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</si>
  <si>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</si>
  <si>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</si>
  <si>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</si>
  <si>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</si>
  <si>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</si>
  <si>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</si>
  <si>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</si>
  <si>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</si>
  <si>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</si>
  <si>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</si>
  <si>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</si>
  <si>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</si>
  <si>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</si>
  <si>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</si>
  <si>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</si>
  <si>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</si>
  <si>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</si>
  <si>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</si>
  <si>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</si>
  <si>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</si>
  <si>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</si>
  <si>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</si>
  <si>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</si>
  <si>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</si>
  <si>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</si>
  <si>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</si>
  <si>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</si>
  <si>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</si>
  <si>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</si>
  <si>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</si>
  <si>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</si>
  <si>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</si>
  <si>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</si>
  <si>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</si>
  <si>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</si>
  <si>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</si>
  <si>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</si>
  <si>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</si>
  <si>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</si>
  <si>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</si>
  <si>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</si>
  <si>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</si>
  <si>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</si>
  <si>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</si>
  <si>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</si>
  <si>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</si>
  <si>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</si>
  <si>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</si>
  <si>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</si>
  <si>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</si>
  <si>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</si>
  <si>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</si>
  <si>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</si>
  <si>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</si>
  <si>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</si>
  <si>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</si>
  <si>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</si>
  <si>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</si>
  <si>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</si>
  <si>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</si>
  <si>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</si>
  <si>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</si>
  <si>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</si>
  <si>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</si>
  <si>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</si>
  <si>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</si>
  <si>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</si>
  <si>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</si>
  <si>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</si>
  <si>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</si>
  <si>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</si>
  <si>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</si>
  <si>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</si>
  <si>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</si>
  <si>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</si>
  <si>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</si>
  <si>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</si>
  <si>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</si>
  <si>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</si>
  <si>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</si>
  <si>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</si>
  <si>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</si>
  <si>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</si>
  <si>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</si>
  <si>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</si>
  <si>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</si>
  <si>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</si>
  <si>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</si>
  <si>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</si>
  <si>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</si>
  <si>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</si>
  <si>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</si>
  <si>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</si>
  <si>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</si>
  <si>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</si>
  <si>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</si>
  <si>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</si>
  <si>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</si>
  <si>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</si>
  <si>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</si>
  <si>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</si>
  <si>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</si>
  <si>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</si>
  <si>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</si>
  <si>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</si>
  <si>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</si>
  <si>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</si>
  <si>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</si>
  <si>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</si>
  <si>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</si>
  <si>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</si>
  <si>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</si>
  <si>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</si>
  <si>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</si>
  <si>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</si>
  <si>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</si>
  <si>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</si>
  <si>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</si>
  <si>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</si>
  <si>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</si>
  <si>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</si>
  <si>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</si>
  <si>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</si>
  <si>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</si>
  <si>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</si>
  <si>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</si>
  <si>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</si>
  <si>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</si>
  <si>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</si>
  <si>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</si>
  <si>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</si>
  <si>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</si>
  <si>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</si>
  <si>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</si>
  <si>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</si>
  <si>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</si>
  <si>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</si>
  <si>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</si>
  <si>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</si>
  <si>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</si>
  <si>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</si>
  <si>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</si>
  <si>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</si>
  <si>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</si>
  <si>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</si>
  <si>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</si>
  <si>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</si>
  <si>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</si>
  <si>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</si>
  <si>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</si>
  <si>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</si>
  <si>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</si>
  <si>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</si>
  <si>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</si>
  <si>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</si>
  <si>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</si>
  <si>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</si>
  <si>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</si>
  <si>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</si>
  <si>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</si>
  <si>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</si>
  <si>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</si>
  <si>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</si>
  <si>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</si>
  <si>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</si>
  <si>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</si>
  <si>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</si>
  <si>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</si>
  <si>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</si>
  <si>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</si>
  <si>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</si>
  <si>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</si>
  <si>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</si>
  <si>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</si>
  <si>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</si>
  <si>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</si>
  <si>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</si>
  <si>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</si>
  <si>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</si>
  <si>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</si>
  <si>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</si>
  <si>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</si>
  <si>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</si>
  <si>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</si>
  <si>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</si>
  <si>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</si>
  <si>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</si>
  <si>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</si>
  <si>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</si>
  <si>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</si>
  <si>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</si>
  <si>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</si>
  <si>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</si>
  <si>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</si>
  <si>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</si>
  <si>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</si>
  <si>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</si>
  <si>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</si>
  <si>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</si>
  <si>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</si>
  <si>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</si>
  <si>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</si>
  <si>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</si>
  <si>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</si>
  <si>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</si>
  <si>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</si>
  <si>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</si>
  <si>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</si>
  <si>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</si>
  <si>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</si>
  <si>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</si>
  <si>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</si>
  <si>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</si>
  <si>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</si>
  <si>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</si>
  <si>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</si>
  <si>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</si>
  <si>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</si>
  <si>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</si>
  <si>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</si>
  <si>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</si>
  <si>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</si>
  <si>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</si>
  <si>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</si>
  <si>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</si>
  <si>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</si>
  <si>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</si>
  <si>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</si>
  <si>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</si>
  <si>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</si>
  <si>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</si>
  <si>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</si>
  <si>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</si>
  <si>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</si>
  <si>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</si>
  <si>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</si>
  <si>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</si>
  <si>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</si>
  <si>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</si>
  <si>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</si>
  <si>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</si>
  <si>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</si>
  <si>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</si>
  <si>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</si>
  <si>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</si>
  <si>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</si>
  <si>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</si>
  <si>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</si>
  <si>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</si>
  <si>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</si>
  <si>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</si>
  <si>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</si>
  <si>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</si>
  <si>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</si>
  <si>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</si>
  <si>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</si>
  <si>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</si>
  <si>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</si>
  <si>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</si>
  <si>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</si>
  <si>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</si>
  <si>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</si>
  <si>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</si>
  <si>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</si>
  <si>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</si>
  <si>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</si>
  <si>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</si>
  <si>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</si>
  <si>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</si>
  <si>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</si>
  <si>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</si>
  <si>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</si>
  <si>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</si>
  <si>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</si>
  <si>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</si>
  <si>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</si>
  <si>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</si>
  <si>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</si>
  <si>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</si>
  <si>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</si>
  <si>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</si>
  <si>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</si>
  <si>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</si>
  <si>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</si>
  <si>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</si>
  <si>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</si>
  <si>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</si>
  <si>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</si>
  <si>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</si>
  <si>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</si>
  <si>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</si>
  <si>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</si>
  <si>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</si>
  <si>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</si>
  <si>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</si>
  <si>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</si>
  <si>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</si>
  <si>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</si>
  <si>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</si>
  <si>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</si>
  <si>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</si>
  <si>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</si>
  <si>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</si>
  <si>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</si>
  <si>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</si>
  <si>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</si>
  <si>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</si>
  <si>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</si>
  <si>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</si>
  <si>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</si>
  <si>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</si>
  <si>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</si>
  <si>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</si>
  <si>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</si>
  <si>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</si>
  <si>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</si>
  <si>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</si>
  <si>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</si>
  <si>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</si>
  <si>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</si>
  <si>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</si>
  <si>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</si>
  <si>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</si>
  <si>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</si>
  <si>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</si>
  <si>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</si>
  <si>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</si>
  <si>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</si>
  <si>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</si>
  <si>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</si>
  <si>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</si>
  <si>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</si>
  <si>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</si>
  <si>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</si>
  <si>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</si>
  <si>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</si>
  <si>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</si>
  <si>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</si>
  <si>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</si>
  <si>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</si>
  <si>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</si>
  <si>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</si>
  <si>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</si>
  <si>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</si>
  <si>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</si>
  <si>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</si>
  <si>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</si>
  <si>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</si>
  <si>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</si>
  <si>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</si>
  <si>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</si>
  <si>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</si>
  <si>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</si>
  <si>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</si>
  <si>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</si>
  <si>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</si>
  <si>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</si>
  <si>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</si>
  <si>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</si>
  <si>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</si>
  <si>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</si>
  <si>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</si>
  <si>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</si>
  <si>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</si>
  <si>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</si>
  <si>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</si>
  <si>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</si>
  <si>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</si>
  <si>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</si>
  <si>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</si>
  <si>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</si>
  <si>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</si>
  <si>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</si>
  <si>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</si>
  <si>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</si>
  <si>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</si>
  <si>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</si>
  <si>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</si>
  <si>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</si>
  <si>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</si>
  <si>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</si>
  <si>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</si>
  <si>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</si>
  <si>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</si>
  <si>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</si>
  <si>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</si>
  <si>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</si>
  <si>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</si>
  <si>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</si>
  <si>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</si>
  <si>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</si>
  <si>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</si>
  <si>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</si>
  <si>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</si>
  <si>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</si>
  <si>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</si>
  <si>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</si>
  <si>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</si>
  <si>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</si>
  <si>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</si>
  <si>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</si>
  <si>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</si>
  <si>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</si>
  <si>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</si>
  <si>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</si>
  <si>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</si>
  <si>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</si>
  <si>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</si>
  <si>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</si>
  <si>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</si>
  <si>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</si>
  <si>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</si>
  <si>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</si>
  <si>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</si>
  <si>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</si>
  <si>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</si>
  <si>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</si>
  <si>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</si>
  <si>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</si>
  <si>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</si>
  <si>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</si>
  <si>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</si>
  <si>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</si>
  <si>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</si>
  <si>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</si>
  <si>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</si>
  <si>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</si>
  <si>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</si>
  <si>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</si>
  <si>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</si>
  <si>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</si>
  <si>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</si>
  <si>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</si>
  <si>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</si>
  <si>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</si>
  <si>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</si>
  <si>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</si>
  <si>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</si>
  <si>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</si>
  <si>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</si>
  <si>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</si>
  <si>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</si>
  <si>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</si>
  <si>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</si>
  <si>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</si>
  <si>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</si>
  <si>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</si>
  <si>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</si>
  <si>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</si>
  <si>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</si>
  <si>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</si>
  <si>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</si>
  <si>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</si>
  <si>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</si>
  <si>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</si>
  <si>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</si>
  <si>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</si>
  <si>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</si>
  <si>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</si>
  <si>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</si>
  <si>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</si>
  <si>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</si>
  <si>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</si>
  <si>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</si>
  <si>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</si>
  <si>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</si>
  <si>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</si>
  <si>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</si>
  <si>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</si>
  <si>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</si>
  <si>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</si>
  <si>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</si>
  <si>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</si>
  <si>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</si>
  <si>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</si>
  <si>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</si>
  <si>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</si>
  <si>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</si>
  <si>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</si>
  <si>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</si>
  <si>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</si>
  <si>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</si>
  <si>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</si>
  <si>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</si>
  <si>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</si>
  <si>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</si>
  <si>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</si>
  <si>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</si>
  <si>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</si>
  <si>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</si>
  <si>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</si>
  <si>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</si>
  <si>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</si>
  <si>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</si>
  <si>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</si>
  <si>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</si>
  <si>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</si>
  <si>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</si>
  <si>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</si>
  <si>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</si>
  <si>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</si>
  <si>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</si>
  <si>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</si>
  <si>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</si>
  <si>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</si>
  <si>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</si>
  <si>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</si>
  <si>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</si>
  <si>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</si>
  <si>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</si>
  <si>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</si>
  <si>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</si>
  <si>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</si>
  <si>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</si>
  <si>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</si>
  <si>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</si>
  <si>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</si>
  <si>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</si>
  <si>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</si>
  <si>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</si>
  <si>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</si>
  <si>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</si>
  <si>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</si>
  <si>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</si>
  <si>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</si>
  <si>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</si>
  <si>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</si>
  <si>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</si>
  <si>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</si>
  <si>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</si>
  <si>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</si>
  <si>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</si>
  <si>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</si>
  <si>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</si>
  <si>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</si>
  <si>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</si>
  <si>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</si>
  <si>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</si>
  <si>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</si>
  <si>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</si>
  <si>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</si>
  <si>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</si>
  <si>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</si>
  <si>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</si>
  <si>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</si>
  <si>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</si>
  <si>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</si>
  <si>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</si>
  <si>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</si>
  <si>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</si>
  <si>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</si>
  <si>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</si>
  <si>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</si>
  <si>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</si>
  <si>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</si>
  <si>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</si>
  <si>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</si>
  <si>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</si>
  <si>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</si>
  <si>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</si>
  <si>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</si>
  <si>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</si>
  <si>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</si>
  <si>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</si>
  <si>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</si>
  <si>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</si>
  <si>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</si>
  <si>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</si>
  <si>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</si>
  <si>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</si>
  <si>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</si>
  <si>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</si>
  <si>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</si>
  <si>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</si>
  <si>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</si>
  <si>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</si>
  <si>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</si>
  <si>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</si>
  <si>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</si>
  <si>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</si>
  <si>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</si>
  <si>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</si>
  <si>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</si>
  <si>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</si>
  <si>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</si>
  <si>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</si>
  <si>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</si>
  <si>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</si>
  <si>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</si>
  <si>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</si>
  <si>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</si>
  <si>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</si>
  <si>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</si>
  <si>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</si>
  <si>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</si>
  <si>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</si>
  <si>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</si>
  <si>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</si>
  <si>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</si>
  <si>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</si>
  <si>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</si>
  <si>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</si>
  <si>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</si>
  <si>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</si>
  <si>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</si>
  <si>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</si>
  <si>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</si>
  <si>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</si>
  <si>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</si>
  <si>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</si>
  <si>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</si>
  <si>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</si>
  <si>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</si>
  <si>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</si>
  <si>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</si>
  <si>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</si>
  <si>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</si>
  <si>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</si>
  <si>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</si>
  <si>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</si>
  <si>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</si>
  <si>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</si>
  <si>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</si>
  <si>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</si>
  <si>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</si>
  <si>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</si>
  <si>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</si>
  <si>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</si>
  <si>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</si>
  <si>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</si>
  <si>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</si>
  <si>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</si>
  <si>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</si>
  <si>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</si>
  <si>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</si>
  <si>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</si>
  <si>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</si>
  <si>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</si>
  <si>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</si>
  <si>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</si>
  <si>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</si>
  <si>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</si>
  <si>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</si>
  <si>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</si>
  <si>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</si>
  <si>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</si>
  <si>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</si>
  <si>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</si>
  <si>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</si>
  <si>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</si>
  <si>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</si>
  <si>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</si>
  <si>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</si>
  <si>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</si>
  <si>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</si>
  <si>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</si>
  <si>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</si>
  <si>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</si>
  <si>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</si>
  <si>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</si>
  <si>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</si>
  <si>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</si>
  <si>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</si>
  <si>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</si>
  <si>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</si>
  <si>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</si>
  <si>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</si>
  <si>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</si>
  <si>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</si>
  <si>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</si>
  <si>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</si>
  <si>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</si>
  <si>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</si>
  <si>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</si>
  <si>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</si>
  <si>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</si>
  <si>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</si>
  <si>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</si>
  <si>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</si>
  <si>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</si>
  <si>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</si>
  <si>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</si>
  <si>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</si>
  <si>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</si>
  <si>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</si>
  <si>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</si>
  <si>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</si>
  <si>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</si>
  <si>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</si>
  <si>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</si>
  <si>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</si>
  <si>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</si>
  <si>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</si>
  <si>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</si>
  <si>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</si>
  <si>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</si>
  <si>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</si>
  <si>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</si>
  <si>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</si>
  <si>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</si>
  <si>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</si>
  <si>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</si>
  <si>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</si>
  <si>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</si>
  <si>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</si>
  <si>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</si>
  <si>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</si>
  <si>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</si>
  <si>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</si>
  <si>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</si>
  <si>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</si>
  <si>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</si>
  <si>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</si>
  <si>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</si>
  <si>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</si>
  <si>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</si>
  <si>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</si>
  <si>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</si>
  <si>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</si>
  <si>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</si>
  <si>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</si>
  <si>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</si>
  <si>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</si>
  <si>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</si>
  <si>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</si>
  <si>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</si>
  <si>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</si>
  <si>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</si>
  <si>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</si>
  <si>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</si>
  <si>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</si>
  <si>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</si>
  <si>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</si>
  <si>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</si>
  <si>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</si>
  <si>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</si>
  <si>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</si>
  <si>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</si>
  <si>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</si>
  <si>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</si>
  <si>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</si>
  <si>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</si>
  <si>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</si>
  <si>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</si>
  <si>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</si>
  <si>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</si>
  <si>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</si>
  <si>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</si>
  <si>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</si>
  <si>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</si>
  <si>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</si>
  <si>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</si>
  <si>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</si>
  <si>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</si>
  <si>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</si>
  <si>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</si>
  <si>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</si>
  <si>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</si>
  <si>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</si>
  <si>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</si>
  <si>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</si>
  <si>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</si>
  <si>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</si>
  <si>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</si>
  <si>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</si>
  <si>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</si>
  <si>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</si>
  <si>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</si>
  <si>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</si>
  <si>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</si>
  <si>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</si>
  <si>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</si>
  <si>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</si>
  <si>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</si>
  <si>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</si>
  <si>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</si>
  <si>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</si>
  <si>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</si>
  <si>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</si>
  <si>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</si>
  <si>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</si>
  <si>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</si>
  <si>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</si>
  <si>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</si>
  <si>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</si>
  <si>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</si>
  <si>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</si>
  <si>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</si>
  <si>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</si>
  <si>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</si>
  <si>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</si>
  <si>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</si>
  <si>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</si>
  <si>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</si>
  <si>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</si>
  <si>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</si>
  <si>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</si>
  <si>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</si>
  <si>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</si>
  <si>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</si>
  <si>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</si>
  <si>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</si>
  <si>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</si>
  <si>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</si>
  <si>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</si>
  <si>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</si>
  <si>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</si>
  <si>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</si>
  <si>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</si>
  <si>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</si>
  <si>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</si>
  <si>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</si>
  <si>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</si>
  <si>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</si>
  <si>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</si>
  <si>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</si>
  <si>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</si>
  <si>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</si>
  <si>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</si>
  <si>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</si>
  <si>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</si>
  <si>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</si>
  <si>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</si>
  <si>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</si>
  <si>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</si>
  <si>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</si>
  <si>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</si>
  <si>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</si>
  <si>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</si>
  <si>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</si>
  <si>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</si>
  <si>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</si>
  <si>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</si>
  <si>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</si>
  <si>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</si>
  <si>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</si>
  <si>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</si>
  <si>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</si>
  <si>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</si>
  <si>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</si>
  <si>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</si>
  <si>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</si>
  <si>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</si>
  <si>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</si>
  <si>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</si>
  <si>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</si>
  <si>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</si>
  <si>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</si>
  <si>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</si>
  <si>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</si>
  <si>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</si>
  <si>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</si>
  <si>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</si>
  <si>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</si>
  <si>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</si>
  <si>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</si>
  <si>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</si>
  <si>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</si>
  <si>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</si>
  <si>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</si>
  <si>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</si>
  <si>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</si>
  <si>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</si>
  <si>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</si>
  <si>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</si>
  <si>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</si>
  <si>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</si>
  <si>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</si>
  <si>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</si>
  <si>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</si>
  <si>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</si>
  <si>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</si>
  <si>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</si>
  <si>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</si>
  <si>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</si>
  <si>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</si>
  <si>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</si>
  <si>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</si>
  <si>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</si>
  <si>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</si>
  <si>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</si>
  <si>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</si>
  <si>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</si>
  <si>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</si>
  <si>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</si>
  <si>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</si>
  <si>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</si>
  <si>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</si>
  <si>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</si>
  <si>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</si>
  <si>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</si>
  <si>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</si>
  <si>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</si>
  <si>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</si>
  <si>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</si>
  <si>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</si>
  <si>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</si>
  <si>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</si>
  <si>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</si>
  <si>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</si>
  <si>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</si>
  <si>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</si>
  <si>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</si>
  <si>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</si>
  <si>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</si>
  <si>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</si>
  <si>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</si>
  <si>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</si>
  <si>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</si>
  <si>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</si>
  <si>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</si>
  <si>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</si>
  <si>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</si>
  <si>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</si>
  <si>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</si>
  <si>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</si>
  <si>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</si>
  <si>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</si>
  <si>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</si>
  <si>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</si>
  <si>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</si>
  <si>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</si>
  <si>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</si>
  <si>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</si>
  <si>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</si>
  <si>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</si>
  <si>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</si>
  <si>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</si>
  <si>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</si>
  <si>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</si>
  <si>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</si>
  <si>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</si>
  <si>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</si>
  <si>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</si>
  <si>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</si>
  <si>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</si>
  <si>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</si>
  <si>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</si>
  <si>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</si>
  <si>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</si>
  <si>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</si>
  <si>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</si>
  <si>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</si>
  <si>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</si>
  <si>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</si>
  <si>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</si>
  <si>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</si>
  <si>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</si>
  <si>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</si>
  <si>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</si>
  <si>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</si>
  <si>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</si>
  <si>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</si>
  <si>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</si>
  <si>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</si>
  <si>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</si>
  <si>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</si>
  <si>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</si>
  <si>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</si>
  <si>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</si>
  <si>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</si>
  <si>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</si>
  <si>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</si>
  <si>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</si>
  <si>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</si>
  <si>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</si>
  <si>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</si>
  <si>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</si>
  <si>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</si>
  <si>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</si>
  <si>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</si>
  <si>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</si>
  <si>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</si>
  <si>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</si>
  <si>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</si>
  <si>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</si>
  <si>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</si>
  <si>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</si>
  <si>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</si>
  <si>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</si>
  <si>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</si>
  <si>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</si>
  <si>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</si>
  <si>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</si>
  <si>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</si>
  <si>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</si>
  <si>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</si>
  <si>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</si>
  <si>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</si>
  <si>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</si>
  <si>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</si>
  <si>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</si>
  <si>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</si>
  <si>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</si>
  <si>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</si>
  <si>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</si>
  <si>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</si>
  <si>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</si>
  <si>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</si>
  <si>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</si>
  <si>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</si>
  <si>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</si>
  <si>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</si>
  <si>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</si>
  <si>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</si>
  <si>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</si>
  <si>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</si>
  <si>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</si>
  <si>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</si>
  <si>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</si>
  <si>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</si>
  <si>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</si>
  <si>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</si>
  <si>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</si>
  <si>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</si>
  <si>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</si>
  <si>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</si>
  <si>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</si>
  <si>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</si>
  <si>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</si>
  <si>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</si>
  <si>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</si>
  <si>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</si>
  <si>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</si>
  <si>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</si>
  <si>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</si>
  <si>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</si>
  <si>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</si>
  <si>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</si>
  <si>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</si>
  <si>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</si>
  <si>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</si>
  <si>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</si>
  <si>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</si>
  <si>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</si>
  <si>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</si>
  <si>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</si>
  <si>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</si>
  <si>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</si>
  <si>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</si>
  <si>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</si>
  <si>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</si>
  <si>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</si>
  <si>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</si>
  <si>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</si>
  <si>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</si>
  <si>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</si>
  <si>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</si>
  <si>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</si>
  <si>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</si>
  <si>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</si>
  <si>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</si>
  <si>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</si>
  <si>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</si>
  <si>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</si>
  <si>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</si>
  <si>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</si>
  <si>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</si>
  <si>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</si>
  <si>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</si>
  <si>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</si>
  <si>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</si>
  <si>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</si>
  <si>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</si>
  <si>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</si>
  <si>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</si>
  <si>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</si>
  <si>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</si>
  <si>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</si>
  <si>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</si>
  <si>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</si>
  <si>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</si>
  <si>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</si>
  <si>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</si>
  <si>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</si>
  <si>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</si>
  <si>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</si>
  <si>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</si>
  <si>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</si>
  <si>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</si>
  <si>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</si>
  <si>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</si>
  <si>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</si>
  <si>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</si>
  <si>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</si>
  <si>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</si>
  <si>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</si>
  <si>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</si>
  <si>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</si>
  <si>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</si>
  <si>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</si>
  <si>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</si>
  <si>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</si>
  <si>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</si>
  <si>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</si>
  <si>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</si>
  <si>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</si>
  <si>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</si>
  <si>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</si>
  <si>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</si>
  <si>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</si>
  <si>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</si>
  <si>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</si>
  <si>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</si>
  <si>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</si>
  <si>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</si>
  <si>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</si>
  <si>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</si>
  <si>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</si>
  <si>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</si>
  <si>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</si>
  <si>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</si>
  <si>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</si>
  <si>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</si>
  <si>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</si>
  <si>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</si>
  <si>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</si>
  <si>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</si>
  <si>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</si>
  <si>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</si>
  <si>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</si>
  <si>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</si>
  <si>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</si>
  <si>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</si>
  <si>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</si>
  <si>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</si>
  <si>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</si>
  <si>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</si>
  <si>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</si>
  <si>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</si>
  <si>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</si>
  <si>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</si>
  <si>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</si>
  <si>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</si>
  <si>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</si>
  <si>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</si>
  <si>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</si>
  <si>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</si>
  <si>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</si>
  <si>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</si>
  <si>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</si>
  <si>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</si>
  <si>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</si>
  <si>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</si>
  <si>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</si>
  <si>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</si>
  <si>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</si>
  <si>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</si>
  <si>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</si>
  <si>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</si>
  <si>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</si>
  <si>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</si>
  <si>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</si>
  <si>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</si>
  <si>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</si>
  <si>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</si>
  <si>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</si>
  <si>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</si>
  <si>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</si>
  <si>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</si>
  <si>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</si>
  <si>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</si>
  <si>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</si>
  <si>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</si>
  <si>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</si>
  <si>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</si>
  <si>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</si>
  <si>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</si>
  <si>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</si>
  <si>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</si>
  <si>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</si>
  <si>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</si>
  <si>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</si>
  <si>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</si>
  <si>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</si>
  <si>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</si>
  <si>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</si>
  <si>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</si>
  <si>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</si>
  <si>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</si>
  <si>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</si>
  <si>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</si>
  <si>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</si>
  <si>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</si>
  <si>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</si>
  <si>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</si>
  <si>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</si>
  <si>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</si>
  <si>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</si>
  <si>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</si>
  <si>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</si>
  <si>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</si>
  <si>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</si>
  <si>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</si>
  <si>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</si>
  <si>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</si>
  <si>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</si>
  <si>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</si>
  <si>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</si>
  <si>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</si>
  <si>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</si>
  <si>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</si>
  <si>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</si>
  <si>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</si>
  <si>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</si>
  <si>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</si>
  <si>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</si>
  <si>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</si>
  <si>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</si>
  <si>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</si>
  <si>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</si>
  <si>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</si>
  <si>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</si>
  <si>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</si>
  <si>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</si>
  <si>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</si>
  <si>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</si>
  <si>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</si>
  <si>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</si>
  <si>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</si>
  <si>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</si>
  <si>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</si>
  <si>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</si>
  <si>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</si>
  <si>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</si>
  <si>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</si>
  <si>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</si>
  <si>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</si>
  <si>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</si>
  <si>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</si>
  <si>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</si>
  <si>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</si>
  <si>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</si>
  <si>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</si>
  <si>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</si>
  <si>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</si>
  <si>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</si>
  <si>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</si>
  <si>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</si>
  <si>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</si>
  <si>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</si>
  <si>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</si>
  <si>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</si>
  <si>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</si>
  <si>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</si>
  <si>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</si>
  <si>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</si>
  <si>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</si>
  <si>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</si>
  <si>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</si>
  <si>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</si>
  <si>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</si>
  <si>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</si>
  <si>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</si>
  <si>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</si>
  <si>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</si>
  <si>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</si>
  <si>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</si>
  <si>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</si>
  <si>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</si>
  <si>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</si>
  <si>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</si>
  <si>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</si>
  <si>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</si>
  <si>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</si>
  <si>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</si>
  <si>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</si>
  <si>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</si>
  <si>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</si>
  <si>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</si>
  <si>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</si>
  <si>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</si>
  <si>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</si>
  <si>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</si>
  <si>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</si>
  <si>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</si>
  <si>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</si>
  <si>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</si>
  <si>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</si>
  <si>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</si>
  <si>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</si>
  <si>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</si>
  <si>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</si>
  <si>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</si>
  <si>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</si>
  <si>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</si>
  <si>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</si>
  <si>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</si>
  <si>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</si>
  <si>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</si>
  <si>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</si>
  <si>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</si>
  <si>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</si>
  <si>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</si>
  <si>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</si>
  <si>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</si>
  <si>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</si>
  <si>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</si>
  <si>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</si>
  <si>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</si>
  <si>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</si>
  <si>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</si>
  <si>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</si>
  <si>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</si>
  <si>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</si>
  <si>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</si>
  <si>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</si>
  <si>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</si>
  <si>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</si>
  <si>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</si>
  <si>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</si>
  <si>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</si>
  <si>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</si>
  <si>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</si>
  <si>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</si>
  <si>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</si>
  <si>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</si>
  <si>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</si>
  <si>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</si>
  <si>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</si>
  <si>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</si>
  <si>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</si>
  <si>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</si>
  <si>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</si>
  <si>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</si>
  <si>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</si>
  <si>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</si>
  <si>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</si>
  <si>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</si>
  <si>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</si>
  <si>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</si>
  <si>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</si>
  <si>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</si>
  <si>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</si>
  <si>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</si>
  <si>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</si>
  <si>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</si>
  <si>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</si>
  <si>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</si>
  <si>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</si>
  <si>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</si>
  <si>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</si>
  <si>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</si>
  <si>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</si>
  <si>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</si>
  <si>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</si>
  <si>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</si>
  <si>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</si>
  <si>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</si>
  <si>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</si>
  <si>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</si>
  <si>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</si>
  <si>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</si>
  <si>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</si>
  <si>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</si>
  <si>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</si>
  <si>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</si>
  <si>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</si>
  <si>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</si>
  <si>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</si>
  <si>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</si>
  <si>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</si>
  <si>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</si>
  <si>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</si>
  <si>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</si>
  <si>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</si>
  <si>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</si>
  <si>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</si>
  <si>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</si>
  <si>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</si>
  <si>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</si>
  <si>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</si>
  <si>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</si>
  <si>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</si>
  <si>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</si>
  <si>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</si>
  <si>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</si>
  <si>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</si>
  <si>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</si>
  <si>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</si>
  <si>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</si>
  <si>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</si>
  <si>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</si>
  <si>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</si>
  <si>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</si>
  <si>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</si>
  <si>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</si>
  <si>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</si>
  <si>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</si>
  <si>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</si>
  <si>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</si>
  <si>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</si>
  <si>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</si>
  <si>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</si>
  <si>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</si>
  <si>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</si>
  <si>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</si>
  <si>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</si>
  <si>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</si>
  <si>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</si>
  <si>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</si>
  <si>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</si>
  <si>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</si>
  <si>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</si>
  <si>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</si>
  <si>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</si>
  <si>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</si>
  <si>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</si>
  <si>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</si>
  <si>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</si>
  <si>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</si>
  <si>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</si>
  <si>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</si>
  <si>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</si>
  <si>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</si>
  <si>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</si>
  <si>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</si>
  <si>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</si>
  <si>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</si>
  <si>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</si>
  <si>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</si>
  <si>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</si>
  <si>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</si>
  <si>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</si>
  <si>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</si>
  <si>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</si>
  <si>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</si>
  <si>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</si>
  <si>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</si>
  <si>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</si>
  <si>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</si>
  <si>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</si>
  <si>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</si>
  <si>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</si>
  <si>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</si>
  <si>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</si>
  <si>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</si>
  <si>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</si>
  <si>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</si>
  <si>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</si>
  <si>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</si>
  <si>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</si>
  <si>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</si>
  <si>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</si>
  <si>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</si>
  <si>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</si>
  <si>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</si>
  <si>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</si>
  <si>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</si>
  <si>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</si>
  <si>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</si>
  <si>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</si>
  <si>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</si>
  <si>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</si>
  <si>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</si>
  <si>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</si>
  <si>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</si>
  <si>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</si>
  <si>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</si>
  <si>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</si>
  <si>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</si>
  <si>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</si>
  <si>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</si>
  <si>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</si>
  <si>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</si>
  <si>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</si>
  <si>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</si>
  <si>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</si>
  <si>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</si>
  <si>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</si>
  <si>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</si>
  <si>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</si>
  <si>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</si>
  <si>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</si>
  <si>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</si>
  <si>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</si>
  <si>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</si>
  <si>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</si>
  <si>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</si>
  <si>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</si>
  <si>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</si>
  <si>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</si>
  <si>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</si>
  <si>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</si>
  <si>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</si>
  <si>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</si>
  <si>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</si>
  <si>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</si>
  <si>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</si>
  <si>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</si>
  <si>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</si>
  <si>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</si>
  <si>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</si>
  <si>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</si>
  <si>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</si>
  <si>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</si>
  <si>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</si>
  <si>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</si>
  <si>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</si>
  <si>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</si>
  <si>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</si>
  <si>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</si>
  <si>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</si>
  <si>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</si>
  <si>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</si>
  <si>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</si>
  <si>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</si>
  <si>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</si>
  <si>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</si>
  <si>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</si>
  <si>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</si>
  <si>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</si>
  <si>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</si>
  <si>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</si>
  <si>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</si>
  <si>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</si>
  <si>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</si>
  <si>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</si>
  <si>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</si>
  <si>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</si>
  <si>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</si>
  <si>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</si>
  <si>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</si>
  <si>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</si>
  <si>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</si>
  <si>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</si>
  <si>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</si>
  <si>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</si>
  <si>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</si>
  <si>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</si>
  <si>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</si>
  <si>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</si>
  <si>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</si>
  <si>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</si>
  <si>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</si>
  <si>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</si>
  <si>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</si>
  <si>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</si>
  <si>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</si>
  <si>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</si>
  <si>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</si>
  <si>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</si>
  <si>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</si>
  <si>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</si>
  <si>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</si>
  <si>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</si>
  <si>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</si>
  <si>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</si>
  <si>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</si>
  <si>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</si>
  <si>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</si>
  <si>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</si>
  <si>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</si>
  <si>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</si>
  <si>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</si>
  <si>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</si>
  <si>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</si>
  <si>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</si>
  <si>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</si>
  <si>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</si>
  <si>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</si>
  <si>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</si>
  <si>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</si>
  <si>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</si>
  <si>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</si>
  <si>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</si>
  <si>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</si>
  <si>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</si>
  <si>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</si>
  <si>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</si>
  <si>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</si>
  <si>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</si>
  <si>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</si>
  <si>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</si>
  <si>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</si>
  <si>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</si>
  <si>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</si>
  <si>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</si>
  <si>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</si>
  <si>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</si>
  <si>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</si>
  <si>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</si>
  <si>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</si>
  <si>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</si>
  <si>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</si>
  <si>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</si>
  <si>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</si>
  <si>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</si>
  <si>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</si>
  <si>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</si>
  <si>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</si>
  <si>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</si>
  <si>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</si>
  <si>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</si>
  <si>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</si>
  <si>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</si>
  <si>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</si>
  <si>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</si>
  <si>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</si>
  <si>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</si>
  <si>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</si>
  <si>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</si>
  <si>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</si>
  <si>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</si>
  <si>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</si>
  <si>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</si>
  <si>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</si>
  <si>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</si>
  <si>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</si>
  <si>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</si>
  <si>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</si>
  <si>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</si>
  <si>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</si>
  <si>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</si>
  <si>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</si>
  <si>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</si>
  <si>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</si>
  <si>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</si>
  <si>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</si>
  <si>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</si>
  <si>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</si>
  <si>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</si>
  <si>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</si>
  <si>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</si>
  <si>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</si>
  <si>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</si>
  <si>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</si>
  <si>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</si>
  <si>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</si>
  <si>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</si>
  <si>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</si>
  <si>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</si>
  <si>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</si>
  <si>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</si>
  <si>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</si>
  <si>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</si>
  <si>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</si>
  <si>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</si>
  <si>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</si>
  <si>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</si>
  <si>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</si>
  <si>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</si>
  <si>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</si>
  <si>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</si>
  <si>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</si>
  <si>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</si>
  <si>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</si>
  <si>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</si>
  <si>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</si>
  <si>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</si>
  <si>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</si>
  <si>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</si>
  <si>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</si>
  <si>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</si>
  <si>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</si>
  <si>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</si>
  <si>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</si>
  <si>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</si>
  <si>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</si>
  <si>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</si>
  <si>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</si>
  <si>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</si>
  <si>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</si>
  <si>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</si>
  <si>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</si>
  <si>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</si>
  <si>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</si>
  <si>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</si>
  <si>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</si>
  <si>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</si>
  <si>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</si>
  <si>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</si>
  <si>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</si>
  <si>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</si>
  <si>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</si>
  <si>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</si>
  <si>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</si>
  <si>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</si>
  <si>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</si>
  <si>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</si>
  <si>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</si>
  <si>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</si>
  <si>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</si>
  <si>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</si>
  <si>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</si>
  <si>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</si>
  <si>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</si>
  <si>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</si>
  <si>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</si>
  <si>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</si>
  <si>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</si>
  <si>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</si>
  <si>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</si>
  <si>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</si>
  <si>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</si>
  <si>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</si>
  <si>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</si>
  <si>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</si>
  <si>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</si>
  <si>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</si>
  <si>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</si>
  <si>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</si>
  <si>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</si>
  <si>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</si>
  <si>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</si>
  <si>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</si>
  <si>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</si>
  <si>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</si>
  <si>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</si>
  <si>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</si>
  <si>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</si>
  <si>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</si>
  <si>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</si>
  <si>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</si>
  <si>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</si>
  <si>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</si>
  <si>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</si>
  <si>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</si>
  <si>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</si>
  <si>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</si>
  <si>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</si>
  <si>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</si>
  <si>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</si>
  <si>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</si>
  <si>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</si>
  <si>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</si>
  <si>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</si>
  <si>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</si>
  <si>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</si>
  <si>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</si>
  <si>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</si>
  <si>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</si>
  <si>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</si>
  <si>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</si>
  <si>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</si>
  <si>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</si>
  <si>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</si>
  <si>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</si>
  <si>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</si>
  <si>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</si>
  <si>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</si>
  <si>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</si>
  <si>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</si>
  <si>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</si>
  <si>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</si>
  <si>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</si>
  <si>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</si>
  <si>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</si>
  <si>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</si>
  <si>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</si>
  <si>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</si>
  <si>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</si>
  <si>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</si>
  <si>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</si>
  <si>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</si>
  <si>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</si>
  <si>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</si>
  <si>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</si>
  <si>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</si>
  <si>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</si>
  <si>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</si>
  <si>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</si>
  <si>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</si>
  <si>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</si>
  <si>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</si>
  <si>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</si>
  <si>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</si>
  <si>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</si>
  <si>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</si>
  <si>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</si>
  <si>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</si>
  <si>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</si>
  <si>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</si>
  <si>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</si>
  <si>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</si>
  <si>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</si>
  <si>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</si>
  <si>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</si>
  <si>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</si>
  <si>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</si>
  <si>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</si>
  <si>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</si>
  <si>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</si>
  <si>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</si>
  <si>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</si>
  <si>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</si>
  <si>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</si>
  <si>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</si>
  <si>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</si>
  <si>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</si>
  <si>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</si>
  <si>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</si>
  <si>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</si>
  <si>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</si>
  <si>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</si>
  <si>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</si>
  <si>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</si>
  <si>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</si>
  <si>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</si>
  <si>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</si>
  <si>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</si>
  <si>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</si>
  <si>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</si>
  <si>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</si>
  <si>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</si>
  <si>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</si>
  <si>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</si>
  <si>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</si>
  <si>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</si>
  <si>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</si>
  <si>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</si>
  <si>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</si>
  <si>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</si>
  <si>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</si>
  <si>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</si>
  <si>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</si>
  <si>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</si>
  <si>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</si>
  <si>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</si>
  <si>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</si>
  <si>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</si>
  <si>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</si>
  <si>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</si>
  <si>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</si>
  <si>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</si>
  <si>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</si>
  <si>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</si>
  <si>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</si>
  <si>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</si>
  <si>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</si>
  <si>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</si>
  <si>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</si>
  <si>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</si>
  <si>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</si>
  <si>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</si>
  <si>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</si>
  <si>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</si>
  <si>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</si>
  <si>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</si>
  <si>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</si>
  <si>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</si>
  <si>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</si>
  <si>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</si>
  <si>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</si>
  <si>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</si>
  <si>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</si>
  <si>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</si>
  <si>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</si>
  <si>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</si>
  <si>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</si>
  <si>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</si>
  <si>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</si>
  <si>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</si>
  <si>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</si>
  <si>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</si>
  <si>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</si>
  <si>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</si>
  <si>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</si>
  <si>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</si>
  <si>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</si>
  <si>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</si>
  <si>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</si>
  <si>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</si>
  <si>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</si>
  <si>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</si>
  <si>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</si>
  <si>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</si>
  <si>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</si>
  <si>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</si>
  <si>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</si>
  <si>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</si>
  <si>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</si>
  <si>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</si>
  <si>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</si>
  <si>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</si>
  <si>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</si>
  <si>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</si>
  <si>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</si>
  <si>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</si>
  <si>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</si>
  <si>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</si>
  <si>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</si>
  <si>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</si>
  <si>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</si>
  <si>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</si>
  <si>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</si>
  <si>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</si>
  <si>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</si>
  <si>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</si>
  <si>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</si>
  <si>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</si>
  <si>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</si>
  <si>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</si>
  <si>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</si>
  <si>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</si>
  <si>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</si>
  <si>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</si>
  <si>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</si>
  <si>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</si>
  <si>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</si>
  <si>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</si>
  <si>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</si>
  <si>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</si>
  <si>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</si>
  <si>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</si>
  <si>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</si>
  <si>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</si>
  <si>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</si>
  <si>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</si>
  <si>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</si>
  <si>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</si>
  <si>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</si>
  <si>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</si>
  <si>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</si>
  <si>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</si>
  <si>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</si>
  <si>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</si>
  <si>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</si>
  <si>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</si>
  <si>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</si>
  <si>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</si>
  <si>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</si>
  <si>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</si>
  <si>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</si>
  <si>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</si>
  <si>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</si>
  <si>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</si>
  <si>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</si>
  <si>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</si>
  <si>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</si>
  <si>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</si>
  <si>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</si>
  <si>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</si>
  <si>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</si>
  <si>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</si>
  <si>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</si>
  <si>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</si>
  <si>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</si>
  <si>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</si>
  <si>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</si>
  <si>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</si>
  <si>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</si>
  <si>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</si>
  <si>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</si>
  <si>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</si>
  <si>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</si>
  <si>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</si>
  <si>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</si>
  <si>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</si>
  <si>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</si>
  <si>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</si>
  <si>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</si>
  <si>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</si>
  <si>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</si>
  <si>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</si>
  <si>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</si>
  <si>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</si>
  <si>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</si>
  <si>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</si>
  <si>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</si>
  <si>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</si>
  <si>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</si>
  <si>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</si>
  <si>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</si>
  <si>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</si>
  <si>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</si>
  <si>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</si>
  <si>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</si>
  <si>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</si>
  <si>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</si>
  <si>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</si>
  <si>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</si>
  <si>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</si>
  <si>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</si>
  <si>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</si>
  <si>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</si>
  <si>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</si>
  <si>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</si>
  <si>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</si>
  <si>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</si>
  <si>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</si>
  <si>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</si>
  <si>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</si>
  <si>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</si>
  <si>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</si>
  <si>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</si>
  <si>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</si>
  <si>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</si>
  <si>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</si>
  <si>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</si>
  <si>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</si>
  <si>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</si>
  <si>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</si>
  <si>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</si>
  <si>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</si>
  <si>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</si>
  <si>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</si>
  <si>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</si>
  <si>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</si>
  <si>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</si>
  <si>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</si>
  <si>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</si>
  <si>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</si>
  <si>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</si>
  <si>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</si>
  <si>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</si>
  <si>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</si>
  <si>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</si>
  <si>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</si>
  <si>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</si>
  <si>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</si>
  <si>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</si>
  <si>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</si>
  <si>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</si>
  <si>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</si>
  <si>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</si>
  <si>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</si>
  <si>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</si>
  <si>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</si>
  <si>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</si>
  <si>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</si>
  <si>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</si>
  <si>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</si>
  <si>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</si>
  <si>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</si>
  <si>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</si>
  <si>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</si>
  <si>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</si>
  <si>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</si>
  <si>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</si>
  <si>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</si>
  <si>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</si>
  <si>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</si>
  <si>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</si>
  <si>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</si>
  <si>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</si>
  <si>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</si>
  <si>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</si>
  <si>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</si>
  <si>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</si>
  <si>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</si>
  <si>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</si>
  <si>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</si>
  <si>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</si>
  <si>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</si>
  <si>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</si>
  <si>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</si>
  <si>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</si>
  <si>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</si>
  <si>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</si>
  <si>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</si>
  <si>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</si>
  <si>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</si>
  <si>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</si>
  <si>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</si>
  <si>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</si>
  <si>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</si>
  <si>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</si>
  <si>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</si>
  <si>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</si>
  <si>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</si>
  <si>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</si>
  <si>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</si>
  <si>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</si>
  <si>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</si>
  <si>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</si>
  <si>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</si>
  <si>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</si>
  <si>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</si>
  <si>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</si>
  <si>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</si>
  <si>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</si>
  <si>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</si>
  <si>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</si>
  <si>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</si>
  <si>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</si>
  <si>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</si>
  <si>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</si>
  <si>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</si>
  <si>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</si>
  <si>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</si>
  <si>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</si>
  <si>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</si>
  <si>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</si>
  <si>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</si>
  <si>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</si>
  <si>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</si>
  <si>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</si>
  <si>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</si>
  <si>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</si>
  <si>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</si>
  <si>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</si>
  <si>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</si>
  <si>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</si>
  <si>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</si>
  <si>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</si>
  <si>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</si>
  <si>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</si>
  <si>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</si>
  <si>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</si>
  <si>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</si>
  <si>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</si>
  <si>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</si>
  <si>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</si>
  <si>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</si>
  <si>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</si>
  <si>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</si>
  <si>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</si>
  <si>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</si>
  <si>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</si>
  <si>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</si>
  <si>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</si>
  <si>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</si>
  <si>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</si>
  <si>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</si>
  <si>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</si>
  <si>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</si>
  <si>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</si>
  <si>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</si>
  <si>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</si>
  <si>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</si>
  <si>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</si>
  <si>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</si>
  <si>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</si>
  <si>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</si>
  <si>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</si>
  <si>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</si>
  <si>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</si>
  <si>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</si>
  <si>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</si>
  <si>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</si>
  <si>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</si>
  <si>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</si>
  <si>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</si>
  <si>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</si>
  <si>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</si>
  <si>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</si>
  <si>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</si>
  <si>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</si>
  <si>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</si>
  <si>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</si>
  <si>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</si>
  <si>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</si>
  <si>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</si>
  <si>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</si>
  <si>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</si>
  <si>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</si>
  <si>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</si>
  <si>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</si>
  <si>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</si>
  <si>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</si>
  <si>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</si>
  <si>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</si>
  <si>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</si>
  <si>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</si>
  <si>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</si>
  <si>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</si>
  <si>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</si>
  <si>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</si>
  <si>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</si>
  <si>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</si>
  <si>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</si>
  <si>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</si>
  <si>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</si>
  <si>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</si>
  <si>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</si>
  <si>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</si>
  <si>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</si>
  <si>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</si>
  <si>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</si>
  <si>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</si>
  <si>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</si>
  <si>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</si>
  <si>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</si>
  <si>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</si>
  <si>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</si>
  <si>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</si>
  <si>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</si>
  <si>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</si>
  <si>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</si>
  <si>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</si>
  <si>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</si>
  <si>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</si>
  <si>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</si>
  <si>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</si>
  <si>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</si>
  <si>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</si>
  <si>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</si>
  <si>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</si>
  <si>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</si>
  <si>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</si>
  <si>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</si>
  <si>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</si>
  <si>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</si>
  <si>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</si>
  <si>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</si>
  <si>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</si>
  <si>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</si>
  <si>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</si>
  <si>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</si>
  <si>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</si>
  <si>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</si>
  <si>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</si>
  <si>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</si>
  <si>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</si>
  <si>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</si>
  <si>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</si>
  <si>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</si>
  <si>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</si>
  <si>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</si>
  <si>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</si>
  <si>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</si>
  <si>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</si>
  <si>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</si>
  <si>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</si>
  <si>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</si>
  <si>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</si>
  <si>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</si>
  <si>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</si>
  <si>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</si>
  <si>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</si>
  <si>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</si>
  <si>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</si>
  <si>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</si>
  <si>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</si>
  <si>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</si>
  <si>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</si>
  <si>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</si>
  <si>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</si>
  <si>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</si>
  <si>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</si>
  <si>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</si>
  <si>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</si>
  <si>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</si>
  <si>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</si>
  <si>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</si>
  <si>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</si>
  <si>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</si>
  <si>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</si>
  <si>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</si>
  <si>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</si>
  <si>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</si>
  <si>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</si>
  <si>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</si>
  <si>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</si>
  <si>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</si>
  <si>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</si>
  <si>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</si>
  <si>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</si>
  <si>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</si>
  <si>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</si>
  <si>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</si>
  <si>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</si>
  <si>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</si>
  <si>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</si>
  <si>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</si>
  <si>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</si>
  <si>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</si>
  <si>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</si>
  <si>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</si>
  <si>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</si>
  <si>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</si>
  <si>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</si>
  <si>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</si>
  <si>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</si>
  <si>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</si>
  <si>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</si>
  <si>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</si>
  <si>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</si>
  <si>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</si>
  <si>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</si>
  <si>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</si>
  <si>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</si>
  <si>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</si>
  <si>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</si>
  <si>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</si>
  <si>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</si>
  <si>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</si>
  <si>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</si>
  <si>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</si>
  <si>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</si>
  <si>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</si>
  <si>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</si>
  <si>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</si>
  <si>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</si>
  <si>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</si>
  <si>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</si>
  <si>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</si>
  <si>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</si>
  <si>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</si>
  <si>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</si>
  <si>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</si>
  <si>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</si>
  <si>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</si>
  <si>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</si>
  <si>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</si>
  <si>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</si>
  <si>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</si>
  <si>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</si>
  <si>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</si>
  <si>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</si>
  <si>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</si>
  <si>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</si>
  <si>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</si>
  <si>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</si>
  <si>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</si>
  <si>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</si>
  <si>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</si>
  <si>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</si>
  <si>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</si>
  <si>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</si>
  <si>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</si>
  <si>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</si>
  <si>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</si>
  <si>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</si>
  <si>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</si>
  <si>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</si>
  <si>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</si>
  <si>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</si>
  <si>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</si>
  <si>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</si>
  <si>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</si>
  <si>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</si>
  <si>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</si>
  <si>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</si>
  <si>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</si>
  <si>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</si>
  <si>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</si>
  <si>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</si>
  <si>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</si>
  <si>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</si>
  <si>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</si>
  <si>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</si>
  <si>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</si>
  <si>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</si>
  <si>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</si>
  <si>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</si>
  <si>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</si>
  <si>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</si>
  <si>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</si>
  <si>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</si>
  <si>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</si>
  <si>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</si>
  <si>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</si>
  <si>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</si>
  <si>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</si>
  <si>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</si>
  <si>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</si>
  <si>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</si>
  <si>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</si>
  <si>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</si>
  <si>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</si>
  <si>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</si>
  <si>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</si>
  <si>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</si>
  <si>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</si>
  <si>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</si>
  <si>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</si>
  <si>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</si>
  <si>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</si>
  <si>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</si>
  <si>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</si>
  <si>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</si>
  <si>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</si>
  <si>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</si>
  <si>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</si>
  <si>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</si>
  <si>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</si>
  <si>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</si>
  <si>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</si>
  <si>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</si>
  <si>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</si>
  <si>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</si>
  <si>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</si>
  <si>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</si>
  <si>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</si>
  <si>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</si>
  <si>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</si>
  <si>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</si>
  <si>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</si>
  <si>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</si>
  <si>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</si>
  <si>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</si>
  <si>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</si>
  <si>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</si>
  <si>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</si>
  <si>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</si>
  <si>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</si>
  <si>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</si>
  <si>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</si>
  <si>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</si>
  <si>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</si>
  <si>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</si>
  <si>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</si>
  <si>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</si>
  <si>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</si>
  <si>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</si>
  <si>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</si>
  <si>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</si>
  <si>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</si>
  <si>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</si>
  <si>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</si>
  <si>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</si>
  <si>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</si>
  <si>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</si>
  <si>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</si>
  <si>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</si>
  <si>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</si>
  <si>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</si>
  <si>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</si>
  <si>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</si>
  <si>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</si>
  <si>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</si>
  <si>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</si>
  <si>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</si>
  <si>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</si>
  <si>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</si>
  <si>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</si>
  <si>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</si>
  <si>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</si>
  <si>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</si>
  <si>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</si>
  <si>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</si>
  <si>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</si>
  <si>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</si>
  <si>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</si>
  <si>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</si>
  <si>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</si>
  <si>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</si>
  <si>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</si>
  <si>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</si>
  <si>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</si>
  <si>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</si>
  <si>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</si>
  <si>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</si>
  <si>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</si>
  <si>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</si>
  <si>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</si>
  <si>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</si>
  <si>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</si>
  <si>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</si>
  <si>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</si>
  <si>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</si>
  <si>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</si>
  <si>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</si>
  <si>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</si>
  <si>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</si>
  <si>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</si>
  <si>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</si>
  <si>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</si>
  <si>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</si>
  <si>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</si>
  <si>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</si>
  <si>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</si>
  <si>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</si>
  <si>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</si>
  <si>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</si>
  <si>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</si>
  <si>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</si>
  <si>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</si>
  <si>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</si>
  <si>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</si>
  <si>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</si>
  <si>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</si>
  <si>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</si>
  <si>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</si>
  <si>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</si>
  <si>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</si>
  <si>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</si>
  <si>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</si>
  <si>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</si>
  <si>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</si>
  <si>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</si>
  <si>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</si>
  <si>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</si>
  <si>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</si>
  <si>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</si>
  <si>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</si>
  <si>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</si>
  <si>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</si>
  <si>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</si>
  <si>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</si>
  <si>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</si>
  <si>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</si>
  <si>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</si>
  <si>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</si>
  <si>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</si>
  <si>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</si>
  <si>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</si>
  <si>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</si>
  <si>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</si>
  <si>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</si>
  <si>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</si>
  <si>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</si>
  <si>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</si>
  <si>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</si>
  <si>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</si>
  <si>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</si>
  <si>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</si>
  <si>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</si>
  <si>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</si>
  <si>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</si>
  <si>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</si>
  <si>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</si>
  <si>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</si>
  <si>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</si>
  <si>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</si>
  <si>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</si>
  <si>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</si>
  <si>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</si>
  <si>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</si>
  <si>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</si>
  <si>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</si>
  <si>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</si>
  <si>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</si>
  <si>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</si>
  <si>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</si>
  <si>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</si>
  <si>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</si>
  <si>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</si>
  <si>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</si>
  <si>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</si>
  <si>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</si>
  <si>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</si>
  <si>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</si>
  <si>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</si>
  <si>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</si>
  <si>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</si>
  <si>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</si>
  <si>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</si>
  <si>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</si>
  <si>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</si>
  <si>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</si>
  <si>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</si>
  <si>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</si>
  <si>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</si>
  <si>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</si>
  <si>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</si>
  <si>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</si>
  <si>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</si>
  <si>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</si>
  <si>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</si>
  <si>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</si>
  <si>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</si>
  <si>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</si>
  <si>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</si>
  <si>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</si>
  <si>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</si>
  <si>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</si>
  <si>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</si>
  <si>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</si>
  <si>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</si>
  <si>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</si>
  <si>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</si>
  <si>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</si>
  <si>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</si>
  <si>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</si>
  <si>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</si>
  <si>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</si>
  <si>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</si>
  <si>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</si>
  <si>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</si>
  <si>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</si>
  <si>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</si>
  <si>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</si>
  <si>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</si>
  <si>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</si>
  <si>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</si>
  <si>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</si>
  <si>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</si>
  <si>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</si>
  <si>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</si>
  <si>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</si>
  <si>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</si>
  <si>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</si>
  <si>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</si>
  <si>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</si>
  <si>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</si>
  <si>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</si>
  <si>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</si>
  <si>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</si>
  <si>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</si>
  <si>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</si>
  <si>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</si>
  <si>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</si>
  <si>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</si>
  <si>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</si>
  <si>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</si>
  <si>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</si>
  <si>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</si>
  <si>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</si>
  <si>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</si>
  <si>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</si>
  <si>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</si>
  <si>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</si>
  <si>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</si>
  <si>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</si>
  <si>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</si>
  <si>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</si>
  <si>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</si>
  <si>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</si>
  <si>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</si>
  <si>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</si>
  <si>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</si>
  <si>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</si>
  <si>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</si>
  <si>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</si>
  <si>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</si>
  <si>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</si>
  <si>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</si>
  <si>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</si>
  <si>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</si>
  <si>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</si>
  <si>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</si>
  <si>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</si>
  <si>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</si>
  <si>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</si>
  <si>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</si>
  <si>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</si>
  <si>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</si>
  <si>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</si>
  <si>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</si>
  <si>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</si>
  <si>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</si>
  <si>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</si>
  <si>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</si>
  <si>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</si>
  <si>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</si>
  <si>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</si>
  <si>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</si>
  <si>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</si>
  <si>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</si>
  <si>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</si>
  <si>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</si>
  <si>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</si>
  <si>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</si>
  <si>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</si>
  <si>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</si>
  <si>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</si>
  <si>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</si>
  <si>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</si>
  <si>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</si>
  <si>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</si>
  <si>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</si>
  <si>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</si>
  <si>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</si>
  <si>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</si>
  <si>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</si>
  <si>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</si>
  <si>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</si>
  <si>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</si>
  <si>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</si>
  <si>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</si>
  <si>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</si>
  <si>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</si>
  <si>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</si>
  <si>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</si>
  <si>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</si>
  <si>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</si>
  <si>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</si>
  <si>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</si>
  <si>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</si>
  <si>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</si>
  <si>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</si>
  <si>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</si>
  <si>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</si>
  <si>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</si>
  <si>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</si>
  <si>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</si>
  <si>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</si>
  <si>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</si>
  <si>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</si>
  <si>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</si>
  <si>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</si>
  <si>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</si>
  <si>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</si>
  <si>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</si>
  <si>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</si>
  <si>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</si>
  <si>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</si>
  <si>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</si>
  <si>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</si>
  <si>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</si>
  <si>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</si>
  <si>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</si>
  <si>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</si>
  <si>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</si>
  <si>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</si>
  <si>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</si>
  <si>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</si>
  <si>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</si>
  <si>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</si>
  <si>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</si>
  <si>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</si>
  <si>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</si>
  <si>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</si>
  <si>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</si>
  <si>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</si>
  <si>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</si>
  <si>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</si>
  <si>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</si>
  <si>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</si>
  <si>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</si>
  <si>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</si>
  <si>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</si>
  <si>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</si>
  <si>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</si>
  <si>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</si>
  <si>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</si>
  <si>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</si>
  <si>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</si>
  <si>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</si>
  <si>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</si>
  <si>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</si>
  <si>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</si>
  <si>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</si>
  <si>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</si>
  <si>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</si>
  <si>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</si>
  <si>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</si>
  <si>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</si>
  <si>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</si>
  <si>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</si>
  <si>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</si>
  <si>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</si>
  <si>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</si>
  <si>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</si>
  <si>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</si>
  <si>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</si>
  <si>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</si>
  <si>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</si>
  <si>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</si>
  <si>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</si>
  <si>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</si>
  <si>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</si>
  <si>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</si>
  <si>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</si>
  <si>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</si>
  <si>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</si>
  <si>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</si>
  <si>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</si>
  <si>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</si>
  <si>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</si>
  <si>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</si>
  <si>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</si>
  <si>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</si>
  <si>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</si>
  <si>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</si>
  <si>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</si>
  <si>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</si>
  <si>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</si>
  <si>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</si>
  <si>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</si>
  <si>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</si>
  <si>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</si>
  <si>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</si>
  <si>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</si>
  <si>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</si>
  <si>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</si>
  <si>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</si>
  <si>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</si>
  <si>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</si>
  <si>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</si>
  <si>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</si>
  <si>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</si>
  <si>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</si>
  <si>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</si>
  <si>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</si>
  <si>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</si>
  <si>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</si>
  <si>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</si>
  <si>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</si>
  <si>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</si>
  <si>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</si>
  <si>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</si>
  <si>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</si>
  <si>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</si>
  <si>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</si>
  <si>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</si>
  <si>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</si>
  <si>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</si>
  <si>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</si>
  <si>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</si>
  <si>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</si>
  <si>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</si>
  <si>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</si>
  <si>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</si>
  <si>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</si>
  <si>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</si>
  <si>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</si>
  <si>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</si>
  <si>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</si>
  <si>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</si>
  <si>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</si>
  <si>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</si>
  <si>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</si>
  <si>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</si>
  <si>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</si>
  <si>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</si>
  <si>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</si>
  <si>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</si>
  <si>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</si>
  <si>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</si>
  <si>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</si>
  <si>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</si>
  <si>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</si>
  <si>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</si>
  <si>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</si>
  <si>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</si>
  <si>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</si>
  <si>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</si>
  <si>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</si>
  <si>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</si>
  <si>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</si>
  <si>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</si>
  <si>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</si>
  <si>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</si>
  <si>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</si>
  <si>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</si>
  <si>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</si>
  <si>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</si>
  <si>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</si>
  <si>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</si>
  <si>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</si>
  <si>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</si>
  <si>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</si>
  <si>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</si>
  <si>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</si>
  <si>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</si>
  <si>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</si>
  <si>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</si>
  <si>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</si>
  <si>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</si>
  <si>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</si>
  <si>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</si>
  <si>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</si>
  <si>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</si>
  <si>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</si>
  <si>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</si>
  <si>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</si>
  <si>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</si>
  <si>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</si>
  <si>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</si>
  <si>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</si>
  <si>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</si>
  <si>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</si>
  <si>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</si>
  <si>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</si>
  <si>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</si>
  <si>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</si>
  <si>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</si>
  <si>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</si>
  <si>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</si>
  <si>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</si>
  <si>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</si>
  <si>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</si>
  <si>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</si>
  <si>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</si>
  <si>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</si>
  <si>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</si>
  <si>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</si>
  <si>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</si>
  <si>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</si>
  <si>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</si>
  <si>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</si>
  <si>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</si>
  <si>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</si>
  <si>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</si>
  <si>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</si>
  <si>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</si>
  <si>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</si>
  <si>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</si>
  <si>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</si>
  <si>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</si>
  <si>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</si>
  <si>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</si>
  <si>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</si>
  <si>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</si>
  <si>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</si>
  <si>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</si>
  <si>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</si>
  <si>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</si>
  <si>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</si>
  <si>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</si>
  <si>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</si>
  <si>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</si>
  <si>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</si>
  <si>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</si>
  <si>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</si>
  <si>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</si>
  <si>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</si>
  <si>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</si>
  <si>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</si>
  <si>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</si>
  <si>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</si>
  <si>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</si>
  <si>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</si>
  <si>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</si>
  <si>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</si>
  <si>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</si>
  <si>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</si>
  <si>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</si>
  <si>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</si>
  <si>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</si>
  <si>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</si>
  <si>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</si>
  <si>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</si>
  <si>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</si>
  <si>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</si>
  <si>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</si>
  <si>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</si>
  <si>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</si>
  <si>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</si>
  <si>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</si>
  <si>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</si>
  <si>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</si>
  <si>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</si>
  <si>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</si>
  <si>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</si>
  <si>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</si>
  <si>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</si>
  <si>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</si>
  <si>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</si>
  <si>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</si>
  <si>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</si>
  <si>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</si>
  <si>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</si>
  <si>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</si>
  <si>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</si>
  <si>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</si>
  <si>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</si>
  <si>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</si>
  <si>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</si>
  <si>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</si>
  <si>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</si>
  <si>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</si>
  <si>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</si>
  <si>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</si>
  <si>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</si>
  <si>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</si>
  <si>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</si>
  <si>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</si>
  <si>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</si>
  <si>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</si>
  <si>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</si>
  <si>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</si>
  <si>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</si>
  <si>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</si>
  <si>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</si>
  <si>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</si>
  <si>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</si>
  <si>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</si>
  <si>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</si>
  <si>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</si>
  <si>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</si>
  <si>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</si>
  <si>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</si>
  <si>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</si>
  <si>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</si>
  <si>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</si>
  <si>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</si>
  <si>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</si>
  <si>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</si>
  <si>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</si>
  <si>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</si>
  <si>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</si>
  <si>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</si>
  <si>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</si>
  <si>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</si>
  <si>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</si>
  <si>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</si>
  <si>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</si>
  <si>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</si>
  <si>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</si>
  <si>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</si>
  <si>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</si>
  <si>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</si>
  <si>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</si>
  <si>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</si>
  <si>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</si>
  <si>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</si>
  <si>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</si>
  <si>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</si>
  <si>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</si>
  <si>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</si>
  <si>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</si>
  <si>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</si>
  <si>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</si>
  <si>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</si>
  <si>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</si>
  <si>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</si>
  <si>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</si>
  <si>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</si>
  <si>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</si>
  <si>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</si>
  <si>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</si>
  <si>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</si>
  <si>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</si>
  <si>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</si>
  <si>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</si>
  <si>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</si>
  <si>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</si>
  <si>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</si>
  <si>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</si>
  <si>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</si>
  <si>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</si>
  <si>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</si>
  <si>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</si>
  <si>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</si>
  <si>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</si>
  <si>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</si>
  <si>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</si>
  <si>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</si>
  <si>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</si>
  <si>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</si>
  <si>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</si>
  <si>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</si>
  <si>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</si>
  <si>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</si>
  <si>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</si>
  <si>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</si>
  <si>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</si>
  <si>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</si>
  <si>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</si>
  <si>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</si>
  <si>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</si>
  <si>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</si>
  <si>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</si>
  <si>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</si>
  <si>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</si>
  <si>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</si>
  <si>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</si>
  <si>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</si>
  <si>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</si>
  <si>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</si>
  <si>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</si>
  <si>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</si>
  <si>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</si>
  <si>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</si>
  <si>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</si>
  <si>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</si>
  <si>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</si>
  <si>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</si>
  <si>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</si>
  <si>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</si>
  <si>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</si>
  <si>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</si>
  <si>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</si>
  <si>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</si>
  <si>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</si>
  <si>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</si>
  <si>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</si>
  <si>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</si>
  <si>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</si>
  <si>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</si>
  <si>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</si>
  <si>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</si>
  <si>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</si>
  <si>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</si>
  <si>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</si>
  <si>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</si>
  <si>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</si>
  <si>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</si>
  <si>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</si>
  <si>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</si>
  <si>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</si>
  <si>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</si>
  <si>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</si>
  <si>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</si>
  <si>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</si>
  <si>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</si>
  <si>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</si>
  <si>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</si>
  <si>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</si>
  <si>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</si>
  <si>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</si>
  <si>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</si>
  <si>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</si>
  <si>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</si>
  <si>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</si>
  <si>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</si>
  <si>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</si>
  <si>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</si>
  <si>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</si>
  <si>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</si>
  <si>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</si>
  <si>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</si>
  <si>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</si>
  <si>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</si>
  <si>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</si>
  <si>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</si>
  <si>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</si>
  <si>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</si>
  <si>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</si>
  <si>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</si>
  <si>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</si>
  <si>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</si>
  <si>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</si>
  <si>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</si>
  <si>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</si>
  <si>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</si>
  <si>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</si>
  <si>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</si>
  <si>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</si>
  <si>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</si>
  <si>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</si>
  <si>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</si>
  <si>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</si>
  <si>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</si>
  <si>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</si>
  <si>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</si>
  <si>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</si>
  <si>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</si>
  <si>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</si>
  <si>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</si>
  <si>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</si>
  <si>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</si>
  <si>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</si>
  <si>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</si>
  <si>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</si>
  <si>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</si>
  <si>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</si>
  <si>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</si>
  <si>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</si>
  <si>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</si>
  <si>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</si>
  <si>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</si>
  <si>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</si>
  <si>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</si>
  <si>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</si>
  <si>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</si>
  <si>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</si>
  <si>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</si>
  <si>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</si>
  <si>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</si>
  <si>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</si>
  <si>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</si>
  <si>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</si>
  <si>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</si>
  <si>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</si>
  <si>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</si>
  <si>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</si>
  <si>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</si>
  <si>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</si>
  <si>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</si>
  <si>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</si>
  <si>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</si>
  <si>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</si>
  <si>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</si>
  <si>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</si>
  <si>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</si>
  <si>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</si>
  <si>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</si>
  <si>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</si>
  <si>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</si>
  <si>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</si>
  <si>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</si>
  <si>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</si>
  <si>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</si>
  <si>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</si>
  <si>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</si>
  <si>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</si>
  <si>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</si>
  <si>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</si>
  <si>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</si>
  <si>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</si>
  <si>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</si>
  <si>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</si>
  <si>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</si>
  <si>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</si>
  <si>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</si>
  <si>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</si>
  <si>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</si>
  <si>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</si>
  <si>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</si>
  <si>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</si>
  <si>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</si>
  <si>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</si>
  <si>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</si>
  <si>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</si>
  <si>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</si>
  <si>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</si>
  <si>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</si>
  <si>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</si>
  <si>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</si>
  <si>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</si>
  <si>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</si>
  <si>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</si>
  <si>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</si>
  <si>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</si>
  <si>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</si>
  <si>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</si>
  <si>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</si>
  <si>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</si>
  <si>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</si>
  <si>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</si>
  <si>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</si>
  <si>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</si>
  <si>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</si>
  <si>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</si>
  <si>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</si>
  <si>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</si>
  <si>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</si>
  <si>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</si>
  <si>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</si>
  <si>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</si>
  <si>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</si>
  <si>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</si>
  <si>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</si>
  <si>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</si>
  <si>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</si>
  <si>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</si>
  <si>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</si>
  <si>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</si>
  <si>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</si>
  <si>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</si>
  <si>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</si>
  <si>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</si>
  <si>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</si>
  <si>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</si>
  <si>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</si>
  <si>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</si>
  <si>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</si>
  <si>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</si>
  <si>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</si>
  <si>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</si>
  <si>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</si>
  <si>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</si>
  <si>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</si>
  <si>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</si>
  <si>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</si>
  <si>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</si>
  <si>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</si>
  <si>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</si>
  <si>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</si>
  <si>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</si>
  <si>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</si>
  <si>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</si>
  <si>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</si>
  <si>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</si>
  <si>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</si>
  <si>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</si>
  <si>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</si>
  <si>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</si>
  <si>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</si>
  <si>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</si>
  <si>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</si>
  <si>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</si>
  <si>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</si>
  <si>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</si>
  <si>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</si>
  <si>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</si>
  <si>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</si>
  <si>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</si>
  <si>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</si>
  <si>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</si>
  <si>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</si>
  <si>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</si>
  <si>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</si>
  <si>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</si>
  <si>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</si>
  <si>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</si>
  <si>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</si>
  <si>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</si>
  <si>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</si>
  <si>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</si>
  <si>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</si>
  <si>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</si>
  <si>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</si>
  <si>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</si>
  <si>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</si>
  <si>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</si>
  <si>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</si>
  <si>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</si>
  <si>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</si>
  <si>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</si>
  <si>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</si>
  <si>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</si>
  <si>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</si>
  <si>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</si>
  <si>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</si>
  <si>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</si>
  <si>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</si>
  <si>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</si>
  <si>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</si>
  <si>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</si>
  <si>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</si>
  <si>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</si>
  <si>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</si>
  <si>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</si>
  <si>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</si>
  <si>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</si>
  <si>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</si>
  <si>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</si>
  <si>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</si>
  <si>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</si>
  <si>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</si>
  <si>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</si>
  <si>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</si>
  <si>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</si>
  <si>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</si>
  <si>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</si>
  <si>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</si>
  <si>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</si>
  <si>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</si>
  <si>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</si>
  <si>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</si>
  <si>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</si>
  <si>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</si>
  <si>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</si>
  <si>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</si>
  <si>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</si>
  <si>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</si>
  <si>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</si>
  <si>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</si>
  <si>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</si>
  <si>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</si>
  <si>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</si>
  <si>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</si>
  <si>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</si>
  <si>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</si>
  <si>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</si>
  <si>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</si>
  <si>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</si>
  <si>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</si>
  <si>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</si>
  <si>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</si>
  <si>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</si>
  <si>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</si>
  <si>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</si>
  <si>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</si>
  <si>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</si>
  <si>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</si>
  <si>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</si>
  <si>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</si>
  <si>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</si>
  <si>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</si>
  <si>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</si>
  <si>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</si>
  <si>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</si>
  <si>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</si>
  <si>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</si>
  <si>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</si>
  <si>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</si>
  <si>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</si>
  <si>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</si>
  <si>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</si>
  <si>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</si>
  <si>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</si>
  <si>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</si>
  <si>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</si>
  <si>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</si>
  <si>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</si>
  <si>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</si>
  <si>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</si>
  <si>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</si>
  <si>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</si>
  <si>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</si>
  <si>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</si>
  <si>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</si>
  <si>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</si>
  <si>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</si>
  <si>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</si>
  <si>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</si>
  <si>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</si>
  <si>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</si>
  <si>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</si>
  <si>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</si>
  <si>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</si>
  <si>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</si>
  <si>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</si>
  <si>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</si>
  <si>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</si>
  <si>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</si>
  <si>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</si>
  <si>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</si>
  <si>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</si>
  <si>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</si>
  <si>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</si>
  <si>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</si>
  <si>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</si>
  <si>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</si>
  <si>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</si>
  <si>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</si>
  <si>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</si>
  <si>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</si>
  <si>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</si>
  <si>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</si>
  <si>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</si>
  <si>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</si>
  <si>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</si>
  <si>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</si>
  <si>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</si>
  <si>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</si>
  <si>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</si>
  <si>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</si>
  <si>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</si>
  <si>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</si>
  <si>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</si>
  <si>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</si>
  <si>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</si>
  <si>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</si>
  <si>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</si>
  <si>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</si>
  <si>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</si>
  <si>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</si>
  <si>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</si>
  <si>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</si>
  <si>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</si>
  <si>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</si>
  <si>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</si>
  <si>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</si>
  <si>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</si>
  <si>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</si>
  <si>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</si>
  <si>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</si>
  <si>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</si>
  <si>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</si>
  <si>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</si>
  <si>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</si>
  <si>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</si>
  <si>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</si>
  <si>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</si>
  <si>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</si>
  <si>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</si>
  <si>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</si>
  <si>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</si>
  <si>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</si>
  <si>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</si>
  <si>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</si>
  <si>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</si>
  <si>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</si>
  <si>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</si>
  <si>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</si>
  <si>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</si>
  <si>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</si>
  <si>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</si>
  <si>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</si>
  <si>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</si>
  <si>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</si>
  <si>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</si>
  <si>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</si>
  <si>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</si>
  <si>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</si>
  <si>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</si>
  <si>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</si>
  <si>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</si>
  <si>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</si>
  <si>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</si>
  <si>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</si>
  <si>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</si>
  <si>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</si>
  <si>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</si>
  <si>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</si>
  <si>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</si>
  <si>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</si>
  <si>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</si>
  <si>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</si>
  <si>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</si>
  <si>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</si>
  <si>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</si>
  <si>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</si>
  <si>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</si>
  <si>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</si>
  <si>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</si>
  <si>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</si>
  <si>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</si>
  <si>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</si>
  <si>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</si>
  <si>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</si>
  <si>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</si>
  <si>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</si>
  <si>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</si>
  <si>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</si>
  <si>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</si>
  <si>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</si>
  <si>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</si>
  <si>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</si>
  <si>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</si>
  <si>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</si>
  <si>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</si>
  <si>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</si>
  <si>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</si>
  <si>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</si>
  <si>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</si>
  <si>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</si>
  <si>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</si>
  <si>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</si>
  <si>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</si>
  <si>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</si>
  <si>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</si>
  <si>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</si>
  <si>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</si>
  <si>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</si>
  <si>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</si>
  <si>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</si>
  <si>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</si>
  <si>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</si>
  <si>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</si>
  <si>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</si>
  <si>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</si>
  <si>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</si>
  <si>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</si>
  <si>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</si>
  <si>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</si>
  <si>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</si>
  <si>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</si>
  <si>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</si>
  <si>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</si>
  <si>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</si>
  <si>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</si>
  <si>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</si>
  <si>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</si>
  <si>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</si>
  <si>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</si>
  <si>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</si>
  <si>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</si>
  <si>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</si>
  <si>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</si>
  <si>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</si>
  <si>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</si>
  <si>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</si>
  <si>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</si>
  <si>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</si>
  <si>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</si>
  <si>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</si>
  <si>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</si>
  <si>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</si>
  <si>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</si>
  <si>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</si>
  <si>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</si>
  <si>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</si>
  <si>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</si>
  <si>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</si>
  <si>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</si>
  <si>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</si>
  <si>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</si>
  <si>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</si>
  <si>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</si>
  <si>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</si>
  <si>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</si>
  <si>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</si>
  <si>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</si>
  <si>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</si>
  <si>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</si>
  <si>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</si>
  <si>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</si>
  <si>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</si>
  <si>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</si>
  <si>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</si>
  <si>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</si>
  <si>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</si>
  <si>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</si>
  <si>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</si>
  <si>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</si>
  <si>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</si>
  <si>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</si>
  <si>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</si>
  <si>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</si>
  <si>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</si>
  <si>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</si>
  <si>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</si>
  <si>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</si>
  <si>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</si>
  <si>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</si>
  <si>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</si>
  <si>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</si>
  <si>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</si>
  <si>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</si>
  <si>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</si>
  <si>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</si>
  <si>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</si>
  <si>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</si>
  <si>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</si>
  <si>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</si>
  <si>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</si>
  <si>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</si>
  <si>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</si>
  <si>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</si>
  <si>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</si>
  <si>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</si>
  <si>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</si>
  <si>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</si>
  <si>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</si>
  <si>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</si>
  <si>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</si>
  <si>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</si>
  <si>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</si>
  <si>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</si>
  <si>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</si>
  <si>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</si>
  <si>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</si>
  <si>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</si>
  <si>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</si>
  <si>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</si>
  <si>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</si>
  <si>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</si>
  <si>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</si>
  <si>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</si>
  <si>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</si>
  <si>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</si>
  <si>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</si>
  <si>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</si>
  <si>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</si>
  <si>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</si>
  <si>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</si>
  <si>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</si>
  <si>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</si>
  <si>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</si>
  <si>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</si>
  <si>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</si>
  <si>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</si>
  <si>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</si>
  <si>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</si>
  <si>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</si>
  <si>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</si>
  <si>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</si>
  <si>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</si>
  <si>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</si>
  <si>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</si>
  <si>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</si>
  <si>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</si>
  <si>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</si>
  <si>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</si>
  <si>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</si>
  <si>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</si>
  <si>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</si>
  <si>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</si>
  <si>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</si>
  <si>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</si>
  <si>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</si>
  <si>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</si>
  <si>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</si>
  <si>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</si>
  <si>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</si>
  <si>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</si>
  <si>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</si>
  <si>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</si>
  <si>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</si>
  <si>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</si>
  <si>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</si>
  <si>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</si>
  <si>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</si>
  <si>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</si>
  <si>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</si>
  <si>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</si>
  <si>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</si>
  <si>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</si>
  <si>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</si>
  <si>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</si>
  <si>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</si>
  <si>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</si>
  <si>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</si>
  <si>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</si>
  <si>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</si>
  <si>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</si>
  <si>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</si>
  <si>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</si>
  <si>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</si>
  <si>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</si>
  <si>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</si>
  <si>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</si>
  <si>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</si>
  <si>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</si>
  <si>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</si>
  <si>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</si>
  <si>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</si>
  <si>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</si>
  <si>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</si>
  <si>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</si>
  <si>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</si>
  <si>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</si>
  <si>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</si>
  <si>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</si>
  <si>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</si>
  <si>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</si>
  <si>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</si>
  <si>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</si>
  <si>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</si>
  <si>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</si>
  <si>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</si>
  <si>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</si>
  <si>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</si>
  <si>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</si>
  <si>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</si>
  <si>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</si>
  <si>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</si>
  <si>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</si>
  <si>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</si>
  <si>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</si>
  <si>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</si>
  <si>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</si>
  <si>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</si>
  <si>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</si>
  <si>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</si>
  <si>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</si>
  <si>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</si>
  <si>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</si>
  <si>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</si>
  <si>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</si>
  <si>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</si>
  <si>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</si>
  <si>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</si>
  <si>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</si>
  <si>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</si>
  <si>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</si>
  <si>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</si>
  <si>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</si>
  <si>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</si>
  <si>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</si>
  <si>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</si>
  <si>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</si>
  <si>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</si>
  <si>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</si>
  <si>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</si>
  <si>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</si>
  <si>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</si>
  <si>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</si>
  <si>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</si>
  <si>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</si>
  <si>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</si>
  <si>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</si>
  <si>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</si>
  <si>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</si>
  <si>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</si>
  <si>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</si>
  <si>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</si>
  <si>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</si>
  <si>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</si>
  <si>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</si>
  <si>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</si>
  <si>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</si>
  <si>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</si>
  <si>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</si>
  <si>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</si>
  <si>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</si>
  <si>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</si>
  <si>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</si>
  <si>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</si>
  <si>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</si>
  <si>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</si>
  <si>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</si>
  <si>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</si>
  <si>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</si>
  <si>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</si>
  <si>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</si>
  <si>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</si>
  <si>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</si>
  <si>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</si>
  <si>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</si>
  <si>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</si>
  <si>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</si>
  <si>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</si>
  <si>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</si>
  <si>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</si>
  <si>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</si>
  <si>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</si>
  <si>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</si>
  <si>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</si>
  <si>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</si>
  <si>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</si>
  <si>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</si>
  <si>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</si>
  <si>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</si>
  <si>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</si>
  <si>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</si>
  <si>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</si>
  <si>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</si>
  <si>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</si>
  <si>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</si>
  <si>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</si>
  <si>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</si>
  <si>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</si>
  <si>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</si>
  <si>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</si>
  <si>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</si>
  <si>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</si>
  <si>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</si>
  <si>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</si>
  <si>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</si>
  <si>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</si>
  <si>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</si>
  <si>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</si>
  <si>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</si>
  <si>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</si>
  <si>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</si>
  <si>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</si>
  <si>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</si>
  <si>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</si>
  <si>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</si>
  <si>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</si>
  <si>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</si>
  <si>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</si>
  <si>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</si>
  <si>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</si>
  <si>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</si>
  <si>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</si>
  <si>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</si>
  <si>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</si>
  <si>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</si>
  <si>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</si>
  <si>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</si>
  <si>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</si>
  <si>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</si>
  <si>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</si>
  <si>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</si>
  <si>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</si>
  <si>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</si>
  <si>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</si>
  <si>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</si>
  <si>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</si>
  <si>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</si>
  <si>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</si>
  <si>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</si>
  <si>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</si>
  <si>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</si>
  <si>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</si>
  <si>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</si>
  <si>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</si>
  <si>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</si>
  <si>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</si>
  <si>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</si>
  <si>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</si>
  <si>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</si>
  <si>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</si>
  <si>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</si>
  <si>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</si>
  <si>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</si>
  <si>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</si>
  <si>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</si>
  <si>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</si>
  <si>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</si>
  <si>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</si>
  <si>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</si>
  <si>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</si>
  <si>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</si>
  <si>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</si>
  <si>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</si>
  <si>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</si>
  <si>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</si>
  <si>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</si>
  <si>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</si>
  <si>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</si>
  <si>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</si>
  <si>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</si>
  <si>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</si>
  <si>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</si>
  <si>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</si>
  <si>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</si>
  <si>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</si>
  <si>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</si>
  <si>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</si>
  <si>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</si>
  <si>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</si>
  <si>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</si>
  <si>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</si>
  <si>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</si>
  <si>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</si>
  <si>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</si>
  <si>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</si>
  <si>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</si>
  <si>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</si>
  <si>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</si>
  <si>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</si>
  <si>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</si>
  <si>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</si>
  <si>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</si>
  <si>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</si>
  <si>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</si>
  <si>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</si>
  <si>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</si>
  <si>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</si>
  <si>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</si>
  <si>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</si>
  <si>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</si>
  <si>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</si>
  <si>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</si>
  <si>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</si>
  <si>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</si>
  <si>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</si>
  <si>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</si>
  <si>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</si>
  <si>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</si>
  <si>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</si>
  <si>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</si>
  <si>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</si>
  <si>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</si>
  <si>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</si>
  <si>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</si>
  <si>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</si>
  <si>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</si>
  <si>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</si>
  <si>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</si>
  <si>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</si>
  <si>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</si>
  <si>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</si>
  <si>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</si>
  <si>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</si>
  <si>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</si>
  <si>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</si>
  <si>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</si>
  <si>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</si>
  <si>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</si>
  <si>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</si>
  <si>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</si>
  <si>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</si>
  <si>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</si>
  <si>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</si>
  <si>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</si>
  <si>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</si>
  <si>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</si>
  <si>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</si>
  <si>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</si>
  <si>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</si>
  <si>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</si>
  <si>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</si>
  <si>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</si>
  <si>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</si>
  <si>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</si>
  <si>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</si>
  <si>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</si>
  <si>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</si>
  <si>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</si>
  <si>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</si>
  <si>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</si>
  <si>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</si>
  <si>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</si>
  <si>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</si>
  <si>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</si>
  <si>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</si>
  <si>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</si>
  <si>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</si>
  <si>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</si>
  <si>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</si>
  <si>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</si>
  <si>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</si>
  <si>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</si>
  <si>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</si>
  <si>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</si>
  <si>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</si>
  <si>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</si>
  <si>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</si>
  <si>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</si>
  <si>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</si>
  <si>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</si>
  <si>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</si>
  <si>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</si>
  <si>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</si>
  <si>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</si>
  <si>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</si>
  <si>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</si>
  <si>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</si>
  <si>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</si>
  <si>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</si>
  <si>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</si>
  <si>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</si>
  <si>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</si>
  <si>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</si>
  <si>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</si>
  <si>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</si>
  <si>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</si>
  <si>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</si>
  <si>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</si>
  <si>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</si>
  <si>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</si>
  <si>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</si>
  <si>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</si>
  <si>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</si>
  <si>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</si>
  <si>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</si>
  <si>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</si>
  <si>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</si>
  <si>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</si>
  <si>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</si>
  <si>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</si>
  <si>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</si>
  <si>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</si>
  <si>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</si>
  <si>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</si>
  <si>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</si>
  <si>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</si>
  <si>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</si>
  <si>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</si>
  <si>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</si>
  <si>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</si>
  <si>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</si>
  <si>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</si>
  <si>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</si>
  <si>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</si>
  <si>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</si>
  <si>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</si>
  <si>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</si>
  <si>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</si>
  <si>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</si>
  <si>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</si>
  <si>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</si>
  <si>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</si>
  <si>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</si>
  <si>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</si>
  <si>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</si>
  <si>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</si>
  <si>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</si>
  <si>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</si>
  <si>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</si>
  <si>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</si>
  <si>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</si>
  <si>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</si>
  <si>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</si>
  <si>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</si>
  <si>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</si>
  <si>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</si>
  <si>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</si>
  <si>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</si>
  <si>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</si>
  <si>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</si>
  <si>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</si>
  <si>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</si>
  <si>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</si>
  <si>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</si>
  <si>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</si>
  <si>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</si>
  <si>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</si>
  <si>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</si>
  <si>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</si>
  <si>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</si>
  <si>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</si>
  <si>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</si>
  <si>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</si>
  <si>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</si>
  <si>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</si>
  <si>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</si>
  <si>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</si>
  <si>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</si>
  <si>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</si>
  <si>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</si>
  <si>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</si>
  <si>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</si>
  <si>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</si>
  <si>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</si>
  <si>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</si>
  <si>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</si>
  <si>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</si>
  <si>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</si>
  <si>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</si>
  <si>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</si>
  <si>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</si>
  <si>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</si>
  <si>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</si>
  <si>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</si>
  <si>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</si>
  <si>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</si>
  <si>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</si>
  <si>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</si>
  <si>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</si>
  <si>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</si>
  <si>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</si>
  <si>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</si>
  <si>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</si>
  <si>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</si>
  <si>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</si>
  <si>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</si>
  <si>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</si>
  <si>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</si>
  <si>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</si>
  <si>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</si>
  <si>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</si>
  <si>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</si>
  <si>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</si>
  <si>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</si>
  <si>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</si>
  <si>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</si>
  <si>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</si>
  <si>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</si>
  <si>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</si>
  <si>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</si>
  <si>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</si>
  <si>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</si>
  <si>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</si>
  <si>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</si>
  <si>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</si>
  <si>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</si>
  <si>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</si>
  <si>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</si>
  <si>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</si>
  <si>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</si>
  <si>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</si>
  <si>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</si>
  <si>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</si>
  <si>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</si>
  <si>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</si>
  <si>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</si>
  <si>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</si>
  <si>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</si>
  <si>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</si>
  <si>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</si>
  <si>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</si>
  <si>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</si>
  <si>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</si>
  <si>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</si>
  <si>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</si>
  <si>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</si>
  <si>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</si>
  <si>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</si>
  <si>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</si>
  <si>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</si>
  <si>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</si>
  <si>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</si>
  <si>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</si>
  <si>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</si>
  <si>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</si>
  <si>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</si>
  <si>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</si>
  <si>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</si>
  <si>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</si>
  <si>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</si>
  <si>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</si>
  <si>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</si>
  <si>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</si>
  <si>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</si>
  <si>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</si>
  <si>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</si>
  <si>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</si>
  <si>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</si>
  <si>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</si>
  <si>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</si>
  <si>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</si>
  <si>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</si>
  <si>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</si>
  <si>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</si>
  <si>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</si>
  <si>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</si>
  <si>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</si>
  <si>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</si>
  <si>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</si>
  <si>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</si>
  <si>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</si>
  <si>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</si>
  <si>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</si>
  <si>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</si>
  <si>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</si>
  <si>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</si>
  <si>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</si>
  <si>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</si>
  <si>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</si>
  <si>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</si>
  <si>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</si>
  <si>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</si>
  <si>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</si>
  <si>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</si>
  <si>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</si>
  <si>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</si>
  <si>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</si>
  <si>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</si>
  <si>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</si>
  <si>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</si>
  <si>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</si>
  <si>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</si>
  <si>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</si>
  <si>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</si>
  <si>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</si>
  <si>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</si>
  <si>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</si>
  <si>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</si>
  <si>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</si>
  <si>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</si>
  <si>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</si>
  <si>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</si>
  <si>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</si>
  <si>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</si>
  <si>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</si>
  <si>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</si>
  <si>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</si>
  <si>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</si>
  <si>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</si>
  <si>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</si>
  <si>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</si>
  <si>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</si>
  <si>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</si>
  <si>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</si>
  <si>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</si>
  <si>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</si>
  <si>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</si>
  <si>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</si>
  <si>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</si>
  <si>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</si>
  <si>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</si>
  <si>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</si>
  <si>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</si>
  <si>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</si>
  <si>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</si>
  <si>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</si>
  <si>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</si>
  <si>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</si>
  <si>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</si>
  <si>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</si>
  <si>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</si>
  <si>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</si>
  <si>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</si>
  <si>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</si>
  <si>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</si>
  <si>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</si>
  <si>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</si>
  <si>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</si>
  <si>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</si>
  <si>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</si>
  <si>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</si>
  <si>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</si>
  <si>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</si>
  <si>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</si>
  <si>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</si>
  <si>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</si>
  <si>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</si>
  <si>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</si>
  <si>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</si>
  <si>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</si>
  <si>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</si>
  <si>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</si>
  <si>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</si>
  <si>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</si>
  <si>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</si>
  <si>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</si>
  <si>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</si>
  <si>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</si>
  <si>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</si>
  <si>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</si>
  <si>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</si>
  <si>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</si>
  <si>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</si>
  <si>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</si>
  <si>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</si>
  <si>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</si>
  <si>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</si>
  <si>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</si>
  <si>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</si>
  <si>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</si>
  <si>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</si>
  <si>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</si>
  <si>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</si>
  <si>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</si>
  <si>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</si>
  <si>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</si>
  <si>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</si>
  <si>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</si>
  <si>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</si>
  <si>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</si>
  <si>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</si>
  <si>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</si>
  <si>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</si>
  <si>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</si>
  <si>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</si>
  <si>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</si>
  <si>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</si>
  <si>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</si>
  <si>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</si>
  <si>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</si>
  <si>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</si>
  <si>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</si>
  <si>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</si>
  <si>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</si>
  <si>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</si>
  <si>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</si>
  <si>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</si>
  <si>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</si>
  <si>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</si>
  <si>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</si>
  <si>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</si>
  <si>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</si>
  <si>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</si>
  <si>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</si>
  <si>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</si>
  <si>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</si>
  <si>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</si>
  <si>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</si>
  <si>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</si>
  <si>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</si>
  <si>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</si>
  <si>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</si>
  <si>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</si>
  <si>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</si>
  <si>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</si>
  <si>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</si>
  <si>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</si>
  <si>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</si>
  <si>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</si>
  <si>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</si>
  <si>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</si>
  <si>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</si>
  <si>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</si>
  <si>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</si>
  <si>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</si>
  <si>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</si>
  <si>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</si>
  <si>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</si>
  <si>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</si>
  <si>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</si>
  <si>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</si>
  <si>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</si>
  <si>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</si>
  <si>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</si>
  <si>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</si>
  <si>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</si>
  <si>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</si>
  <si>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</si>
  <si>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</si>
  <si>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</si>
  <si>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</si>
  <si>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</si>
  <si>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</si>
  <si>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</si>
  <si>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</si>
  <si>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</si>
  <si>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</si>
  <si>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</si>
  <si>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</si>
  <si>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</si>
  <si>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</si>
  <si>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</si>
  <si>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</si>
  <si>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</si>
  <si>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</si>
  <si>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</si>
  <si>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</si>
  <si>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</si>
  <si>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</si>
  <si>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</si>
  <si>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</si>
  <si>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</si>
  <si>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</si>
  <si>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</si>
  <si>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</si>
  <si>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</si>
  <si>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</si>
  <si>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</si>
  <si>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</si>
  <si>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</si>
  <si>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</si>
  <si>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</si>
  <si>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</si>
  <si>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</si>
  <si>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</si>
  <si>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</si>
  <si>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</si>
  <si>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</si>
  <si>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</si>
  <si>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</si>
  <si>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</si>
  <si>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</si>
  <si>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</si>
  <si>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</si>
  <si>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</si>
  <si>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</si>
  <si>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</si>
  <si>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</si>
  <si>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</si>
  <si>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</si>
  <si>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</si>
  <si>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</si>
  <si>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</si>
  <si>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</si>
  <si>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</si>
  <si>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</si>
  <si>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</si>
  <si>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</si>
  <si>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</si>
  <si>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</si>
  <si>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</si>
  <si>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</si>
  <si>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</si>
  <si>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</si>
  <si>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</si>
  <si>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</si>
  <si>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</si>
  <si>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</si>
  <si>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</si>
  <si>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</si>
  <si>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</si>
  <si>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</si>
  <si>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</si>
  <si>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</si>
  <si>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</si>
  <si>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</si>
  <si>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</si>
  <si>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</si>
  <si>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</si>
  <si>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</si>
  <si>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</si>
  <si>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</si>
  <si>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</si>
  <si>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</si>
  <si>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</si>
  <si>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</si>
  <si>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</si>
  <si>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</si>
  <si>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</si>
  <si>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</si>
  <si>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</si>
  <si>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</si>
  <si>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</si>
  <si>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</si>
  <si>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</si>
  <si>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</si>
  <si>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</si>
  <si>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</si>
  <si>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</si>
  <si>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</si>
  <si>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</si>
  <si>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</si>
  <si>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</si>
  <si>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</si>
  <si>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</si>
  <si>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</si>
  <si>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</si>
  <si>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</si>
  <si>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</si>
  <si>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</si>
  <si>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</si>
  <si>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</si>
  <si>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</si>
  <si>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</si>
  <si>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</si>
  <si>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</si>
  <si>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</si>
  <si>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</si>
  <si>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</si>
  <si>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</si>
  <si>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</si>
  <si>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</si>
  <si>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</si>
  <si>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</si>
  <si>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</si>
  <si>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</si>
  <si>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</si>
  <si>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</si>
  <si>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</si>
  <si>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</si>
  <si>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</si>
  <si>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</si>
  <si>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</si>
  <si>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</si>
  <si>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</si>
  <si>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</si>
  <si>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</si>
  <si>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</si>
  <si>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</si>
  <si>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</si>
  <si>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</si>
  <si>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</si>
  <si>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</si>
  <si>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</si>
  <si>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</si>
  <si>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</si>
  <si>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</si>
  <si>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</si>
  <si>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</si>
  <si>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</si>
  <si>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</si>
  <si>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</si>
  <si>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</si>
  <si>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</si>
  <si>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</si>
  <si>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</si>
  <si>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</si>
  <si>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</si>
  <si>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</si>
  <si>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</si>
  <si>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</si>
  <si>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</si>
  <si>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</si>
  <si>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</si>
  <si>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</si>
  <si>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</si>
  <si>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</si>
  <si>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</si>
  <si>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</si>
  <si>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</si>
  <si>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</si>
  <si>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</si>
  <si>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</si>
  <si>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</si>
  <si>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</si>
  <si>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</si>
  <si>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</si>
  <si>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</si>
  <si>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</si>
  <si>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</si>
  <si>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</si>
  <si>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</si>
  <si>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</si>
  <si>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</si>
  <si>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</si>
  <si>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</si>
  <si>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</si>
  <si>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</si>
  <si>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</si>
  <si>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</si>
  <si>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</si>
  <si>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</si>
  <si>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</si>
  <si>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</si>
  <si>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</si>
  <si>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</si>
  <si>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</si>
  <si>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</si>
  <si>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</si>
  <si>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</si>
  <si>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</si>
  <si>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</si>
  <si>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</si>
  <si>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</si>
  <si>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</si>
  <si>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</si>
  <si>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</si>
  <si>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</si>
  <si>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</si>
  <si>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</si>
  <si>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</si>
  <si>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</si>
  <si>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</si>
  <si>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</si>
  <si>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</si>
  <si>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</si>
  <si>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</si>
  <si>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</si>
  <si>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</si>
  <si>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</si>
  <si>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</si>
  <si>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</si>
  <si>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</si>
  <si>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</si>
  <si>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</si>
  <si>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</si>
  <si>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</si>
  <si>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</si>
  <si>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</si>
  <si>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</si>
  <si>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</si>
  <si>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</si>
  <si>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</si>
  <si>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</si>
  <si>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</si>
  <si>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</si>
  <si>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</si>
  <si>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</si>
  <si>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</si>
  <si>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</si>
  <si>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</si>
  <si>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</si>
  <si>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</si>
  <si>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</si>
  <si>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</si>
  <si>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</si>
  <si>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</si>
  <si>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</si>
  <si>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</si>
  <si>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</si>
  <si>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</si>
  <si>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</si>
  <si>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</si>
  <si>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</si>
  <si>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</si>
  <si>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</si>
  <si>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</si>
  <si>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</si>
  <si>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</si>
  <si>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</si>
  <si>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</si>
  <si>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</si>
  <si>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</si>
  <si>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</si>
  <si>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</si>
  <si>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</si>
  <si>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</si>
  <si>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</si>
  <si>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</si>
  <si>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</si>
  <si>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</si>
  <si>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</si>
  <si>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</si>
  <si>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</si>
  <si>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</si>
  <si>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</si>
  <si>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</si>
  <si>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</si>
  <si>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</si>
  <si>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</si>
  <si>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</si>
  <si>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</si>
  <si>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</si>
  <si>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</si>
  <si>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</si>
  <si>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</si>
  <si>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</si>
  <si>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</si>
  <si>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</si>
  <si>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</si>
  <si>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</si>
  <si>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</si>
  <si>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</si>
  <si>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</si>
  <si>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</si>
  <si>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</si>
  <si>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</si>
  <si>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</si>
  <si>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</si>
  <si>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</si>
  <si>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</si>
  <si>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</si>
  <si>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</si>
  <si>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</si>
  <si>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</si>
  <si>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</si>
  <si>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</si>
  <si>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</si>
  <si>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</si>
  <si>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</si>
  <si>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</si>
  <si>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</si>
  <si>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</si>
  <si>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</si>
  <si>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</si>
  <si>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</si>
  <si>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</si>
  <si>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</si>
  <si>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</si>
  <si>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</si>
  <si>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</si>
  <si>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</si>
  <si>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</si>
  <si>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</si>
  <si>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</si>
  <si>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</si>
  <si>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</si>
  <si>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</si>
  <si>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</si>
  <si>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</si>
  <si>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</si>
  <si>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</si>
  <si>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</si>
  <si>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</si>
  <si>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</si>
  <si>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</si>
  <si>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</si>
  <si>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</si>
  <si>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</si>
  <si>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</si>
  <si>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</si>
  <si>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</si>
  <si>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</si>
  <si>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</si>
  <si>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</si>
  <si>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</si>
  <si>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</si>
  <si>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</si>
  <si>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</si>
  <si>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</si>
  <si>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</si>
  <si>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</si>
  <si>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</si>
  <si>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</si>
  <si>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</si>
  <si>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</si>
  <si>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</si>
  <si>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</si>
  <si>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</si>
  <si>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</si>
  <si>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</si>
  <si>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</si>
  <si>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</si>
  <si>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</si>
  <si>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</si>
  <si>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</si>
  <si>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</si>
  <si>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</si>
  <si>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</si>
  <si>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</si>
  <si>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</si>
  <si>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</si>
  <si>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</si>
  <si>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</si>
  <si>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</si>
  <si>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</si>
  <si>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</si>
  <si>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</si>
  <si>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</si>
  <si>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</si>
  <si>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</si>
  <si>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</si>
  <si>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</si>
  <si>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</si>
  <si>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</si>
  <si>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</si>
  <si>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</si>
  <si>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</si>
  <si>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</si>
  <si>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</si>
  <si>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</si>
  <si>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</si>
  <si>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</si>
  <si>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</si>
  <si>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</si>
  <si>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</si>
  <si>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</si>
  <si>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</si>
  <si>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</si>
  <si>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</si>
  <si>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</si>
  <si>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</si>
  <si>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</si>
  <si>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</si>
  <si>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</si>
  <si>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</si>
  <si>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</si>
  <si>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</si>
  <si>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</si>
  <si>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</si>
  <si>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</si>
  <si>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</si>
  <si>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</si>
  <si>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</si>
  <si>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</si>
  <si>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</si>
  <si>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</si>
  <si>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</si>
  <si>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</si>
  <si>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</si>
  <si>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</si>
  <si>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</si>
  <si>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</si>
  <si>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</si>
  <si>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</si>
  <si>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</si>
  <si>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</si>
  <si>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</si>
  <si>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</si>
  <si>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</si>
  <si>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</si>
  <si>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</si>
  <si>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</si>
  <si>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</si>
  <si>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</si>
  <si>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</si>
  <si>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</si>
  <si>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</si>
  <si>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</si>
  <si>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</si>
  <si>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</si>
  <si>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</si>
  <si>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</si>
  <si>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</si>
  <si>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</si>
  <si>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</si>
  <si>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</si>
  <si>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</si>
  <si>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</si>
  <si>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</si>
  <si>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</si>
  <si>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</si>
  <si>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</si>
  <si>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</si>
  <si>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</si>
  <si>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</si>
  <si>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</si>
  <si>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</si>
  <si>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</si>
  <si>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</si>
  <si>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</si>
  <si>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</si>
  <si>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</si>
  <si>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</si>
  <si>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</si>
  <si>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</si>
  <si>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</si>
  <si>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</si>
  <si>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</si>
  <si>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</si>
  <si>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</si>
  <si>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</si>
  <si>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</si>
  <si>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</si>
  <si>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</si>
  <si>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</si>
  <si>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</si>
  <si>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</si>
  <si>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</si>
  <si>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</si>
  <si>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</si>
  <si>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</si>
  <si>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</si>
  <si>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</si>
  <si>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</si>
  <si>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</si>
  <si>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</si>
  <si>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</si>
  <si>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</si>
  <si>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</si>
  <si>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</si>
  <si>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</si>
  <si>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</si>
  <si>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</si>
  <si>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</si>
  <si>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</si>
  <si>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</si>
  <si>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</si>
  <si>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</si>
  <si>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</si>
  <si>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</si>
  <si>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</si>
  <si>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</si>
  <si>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</si>
  <si>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</si>
  <si>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</si>
  <si>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</si>
  <si>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</si>
  <si>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</si>
  <si>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</si>
  <si>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</si>
  <si>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</si>
  <si>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</si>
  <si>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</si>
  <si>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</si>
  <si>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</si>
  <si>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</si>
  <si>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</si>
  <si>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</si>
  <si>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</si>
  <si>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</si>
  <si>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</si>
  <si>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</si>
  <si>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</si>
  <si>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</si>
  <si>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</si>
  <si>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</si>
  <si>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</si>
  <si>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</si>
  <si>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</si>
  <si>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</si>
  <si>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</si>
  <si>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</si>
  <si>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</si>
  <si>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</si>
  <si>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</si>
  <si>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</si>
  <si>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</si>
  <si>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</si>
  <si>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</si>
  <si>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</si>
  <si>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</si>
  <si>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</si>
  <si>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</si>
  <si>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</si>
  <si>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</si>
  <si>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</si>
  <si>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</si>
  <si>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</si>
  <si>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</si>
  <si>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</si>
  <si>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</si>
  <si>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</si>
  <si>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</si>
  <si>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</si>
  <si>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</si>
  <si>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</si>
  <si>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</si>
  <si>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</si>
  <si>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</si>
  <si>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</si>
  <si>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</si>
  <si>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</si>
  <si>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</si>
  <si>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</si>
  <si>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</si>
  <si>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</si>
  <si>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</si>
  <si>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</si>
  <si>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</si>
  <si>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</si>
  <si>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</si>
  <si>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</si>
  <si>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</si>
  <si>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</si>
  <si>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</si>
  <si>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</si>
  <si>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</si>
  <si>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</si>
  <si>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</si>
  <si>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</si>
  <si>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</si>
  <si>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</si>
  <si>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</si>
  <si>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</si>
  <si>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</si>
  <si>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</si>
  <si>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</si>
  <si>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</si>
  <si>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</si>
  <si>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</si>
  <si>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</si>
  <si>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</si>
  <si>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</si>
  <si>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</si>
  <si>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</si>
  <si>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</si>
  <si>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</si>
  <si>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</si>
  <si>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</si>
  <si>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</si>
  <si>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</si>
  <si>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</si>
  <si>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</si>
  <si>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</si>
  <si>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</si>
  <si>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</si>
  <si>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</si>
  <si>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</si>
  <si>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</si>
  <si>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</si>
  <si>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</si>
  <si>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</si>
  <si>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</si>
  <si>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</si>
  <si>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</si>
  <si>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</si>
  <si>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</si>
  <si>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</si>
  <si>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</si>
  <si>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</si>
  <si>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</si>
  <si>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</si>
  <si>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</si>
  <si>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</si>
  <si>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</si>
  <si>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</si>
  <si>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</si>
  <si>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</si>
  <si>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</si>
  <si>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</si>
  <si>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</si>
  <si>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</si>
  <si>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</si>
  <si>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</si>
  <si>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</si>
  <si>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</si>
  <si>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</si>
  <si>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</si>
  <si>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</si>
  <si>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</si>
  <si>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</si>
  <si>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</si>
  <si>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</si>
  <si>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</si>
  <si>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</si>
  <si>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</si>
  <si>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</si>
  <si>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</si>
  <si>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</si>
  <si>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</si>
  <si>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</si>
  <si>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</si>
  <si>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</si>
  <si>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</si>
  <si>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</si>
  <si>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</si>
  <si>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</si>
  <si>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</si>
  <si>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</si>
  <si>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</si>
  <si>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</si>
  <si>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</si>
  <si>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</si>
  <si>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</si>
  <si>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</si>
  <si>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</si>
  <si>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</si>
  <si>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</si>
  <si>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</si>
  <si>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</si>
  <si>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</si>
  <si>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</si>
  <si>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</si>
  <si>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</si>
  <si>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</si>
  <si>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</si>
  <si>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</si>
  <si>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</si>
  <si>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</si>
  <si>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</si>
  <si>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</si>
  <si>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</si>
  <si>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</si>
  <si>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</si>
  <si>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</si>
  <si>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</si>
  <si>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</si>
  <si>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</si>
  <si>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</si>
  <si>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</si>
  <si>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</si>
  <si>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</si>
  <si>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</si>
  <si>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</si>
  <si>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</si>
  <si>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</si>
  <si>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</si>
  <si>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</si>
  <si>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</si>
  <si>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</si>
  <si>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</si>
  <si>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</si>
  <si>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</si>
  <si>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</si>
  <si>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</si>
  <si>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</si>
  <si>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</si>
  <si>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</si>
  <si>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</si>
  <si>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</si>
  <si>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</si>
  <si>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</si>
  <si>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</si>
  <si>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</si>
  <si>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</si>
  <si>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</si>
  <si>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</si>
  <si>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</si>
  <si>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</si>
  <si>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</si>
  <si>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</si>
  <si>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</si>
  <si>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</si>
  <si>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</si>
  <si>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</si>
  <si>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</si>
  <si>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</si>
  <si>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</si>
  <si>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</si>
  <si>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</si>
  <si>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</si>
  <si>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</si>
  <si>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</si>
  <si>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</si>
  <si>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</si>
  <si>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</si>
  <si>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</si>
  <si>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</si>
  <si>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</si>
  <si>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</si>
  <si>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</si>
  <si>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</si>
  <si>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</si>
  <si>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</si>
  <si>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</si>
  <si>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</si>
  <si>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</si>
  <si>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</si>
  <si>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</si>
  <si>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</si>
  <si>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</si>
  <si>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</si>
  <si>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</si>
  <si>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</si>
  <si>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</si>
  <si>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</si>
  <si>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</si>
  <si>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</si>
  <si>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</si>
  <si>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</si>
  <si>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</si>
  <si>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</si>
  <si>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</si>
  <si>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</si>
  <si>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</si>
  <si>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</si>
  <si>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</si>
  <si>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</si>
  <si>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</si>
  <si>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</si>
  <si>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</si>
  <si>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</si>
  <si>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</si>
  <si>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</si>
  <si>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</si>
  <si>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</si>
  <si>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</si>
  <si>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</si>
  <si>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</si>
  <si>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</si>
  <si>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</si>
  <si>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</si>
  <si>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</si>
  <si>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</si>
  <si>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</si>
  <si>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</si>
  <si>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</si>
  <si>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</si>
  <si>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</si>
  <si>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</si>
  <si>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</si>
  <si>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</si>
  <si>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</si>
  <si>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</si>
  <si>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</si>
  <si>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</si>
  <si>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</si>
  <si>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</si>
  <si>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</si>
  <si>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</si>
  <si>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</si>
  <si>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</si>
  <si>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</si>
  <si>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</si>
  <si>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</si>
  <si>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</si>
  <si>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</si>
  <si>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</si>
  <si>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</si>
  <si>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</si>
  <si>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</si>
  <si>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</si>
  <si>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</si>
  <si>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</si>
  <si>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</si>
  <si>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</si>
  <si>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</si>
  <si>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</si>
  <si>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</si>
  <si>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</si>
  <si>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</si>
  <si>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</si>
  <si>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</si>
  <si>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</si>
  <si>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</si>
  <si>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</si>
  <si>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</si>
  <si>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</si>
  <si>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</si>
  <si>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</si>
  <si>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</si>
  <si>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</si>
  <si>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</si>
  <si>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</si>
  <si>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</si>
  <si>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</si>
  <si>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</si>
  <si>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</si>
  <si>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</si>
  <si>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</si>
  <si>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</si>
  <si>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</si>
  <si>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</si>
  <si>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</si>
  <si>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</si>
  <si>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</si>
  <si>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</si>
  <si>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</si>
  <si>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</si>
  <si>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</si>
  <si>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</si>
  <si>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</si>
  <si>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</si>
  <si>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</si>
  <si>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</si>
  <si>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</si>
  <si>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</si>
  <si>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</si>
  <si>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</si>
  <si>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</si>
  <si>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</si>
  <si>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</si>
  <si>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</si>
  <si>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</si>
  <si>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</si>
  <si>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</si>
  <si>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</si>
  <si>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</si>
  <si>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</si>
  <si>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</si>
  <si>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</si>
  <si>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</si>
  <si>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</si>
  <si>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</si>
  <si>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</si>
  <si>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</si>
  <si>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</si>
  <si>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</si>
  <si>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</si>
  <si>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</si>
  <si>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</si>
  <si>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</si>
  <si>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</si>
  <si>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</si>
  <si>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</si>
  <si>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</si>
  <si>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</si>
  <si>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</si>
  <si>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</si>
  <si>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</si>
  <si>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</si>
  <si>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</si>
  <si>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</si>
  <si>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</si>
  <si>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</si>
  <si>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</si>
  <si>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</si>
  <si>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</si>
  <si>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</si>
  <si>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</si>
  <si>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</si>
  <si>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</si>
  <si>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</si>
  <si>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</si>
  <si>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</si>
  <si>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</si>
  <si>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</si>
  <si>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</si>
  <si>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</si>
  <si>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</si>
  <si>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</si>
  <si>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</si>
  <si>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</si>
  <si>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</si>
  <si>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</si>
  <si>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</si>
  <si>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</si>
  <si>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</si>
  <si>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</si>
  <si>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</si>
  <si>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</si>
  <si>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</si>
  <si>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</si>
  <si>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</si>
  <si>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</si>
  <si>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</si>
  <si>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</si>
  <si>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</si>
  <si>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</si>
  <si>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</si>
  <si>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</si>
  <si>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</si>
  <si>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</si>
  <si>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</si>
  <si>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</si>
  <si>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</si>
  <si>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</si>
  <si>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</si>
  <si>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</si>
  <si>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</si>
  <si>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</si>
  <si>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</si>
  <si>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</si>
  <si>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</si>
  <si>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</si>
  <si>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</si>
  <si>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</si>
  <si>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</si>
  <si>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</si>
  <si>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</si>
  <si>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</si>
  <si>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</si>
  <si>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</si>
  <si>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</si>
  <si>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</si>
  <si>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</si>
  <si>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</si>
  <si>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</si>
  <si>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</si>
  <si>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</si>
  <si>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</si>
  <si>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</si>
  <si>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</si>
  <si>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</si>
  <si>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</si>
  <si>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</si>
  <si>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</si>
  <si>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</si>
  <si>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</si>
  <si>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</si>
  <si>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</si>
  <si>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</si>
  <si>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</si>
  <si>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</si>
  <si>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</si>
  <si>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</si>
  <si>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</si>
  <si>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</si>
  <si>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</si>
  <si>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</si>
  <si>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</si>
  <si>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</si>
  <si>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</si>
  <si>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</si>
  <si>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</si>
  <si>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</si>
  <si>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</si>
  <si>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</si>
  <si>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</si>
  <si>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</si>
  <si>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</si>
  <si>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</si>
  <si>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</si>
  <si>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</si>
  <si>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</si>
  <si>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</si>
  <si>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</si>
  <si>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</si>
  <si>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</si>
  <si>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</si>
  <si>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</si>
  <si>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</si>
  <si>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</si>
  <si>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</si>
  <si>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</si>
  <si>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</si>
  <si>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</si>
  <si>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</si>
  <si>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</si>
  <si>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</si>
  <si>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</si>
  <si>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</si>
  <si>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</si>
  <si>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</si>
  <si>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</si>
  <si>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</si>
  <si>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</si>
  <si>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</si>
  <si>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</si>
  <si>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</si>
  <si>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</si>
  <si>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</si>
  <si>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</si>
  <si>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</si>
  <si>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</si>
  <si>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</si>
  <si>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</si>
  <si>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</si>
  <si>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</si>
  <si>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</si>
  <si>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</si>
  <si>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</si>
  <si>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</si>
  <si>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</si>
  <si>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</si>
  <si>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</si>
  <si>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</si>
  <si>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</si>
  <si>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</si>
  <si>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</si>
  <si>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</si>
  <si>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</si>
  <si>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</si>
  <si>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</si>
  <si>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</si>
  <si>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</si>
  <si>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</si>
  <si>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</si>
  <si>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</si>
  <si>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</si>
  <si>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</si>
  <si>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</si>
  <si>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</si>
  <si>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</si>
  <si>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</si>
  <si>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</si>
  <si>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</si>
  <si>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</si>
  <si>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</si>
  <si>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</si>
  <si>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</si>
  <si>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</si>
  <si>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</si>
  <si>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</si>
  <si>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</si>
  <si>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</si>
  <si>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</si>
  <si>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</si>
  <si>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</si>
  <si>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</si>
  <si>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</si>
  <si>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</si>
  <si>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</si>
  <si>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</si>
  <si>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</si>
  <si>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</si>
  <si>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</si>
  <si>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</si>
  <si>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</si>
  <si>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</si>
  <si>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</si>
  <si>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</si>
  <si>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</si>
  <si>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</si>
  <si>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</si>
  <si>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</si>
  <si>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</si>
  <si>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</si>
  <si>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</si>
  <si>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</si>
  <si>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</si>
  <si>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</si>
  <si>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</si>
  <si>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</si>
  <si>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</si>
  <si>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</si>
  <si>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</si>
  <si>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</si>
  <si>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</si>
  <si>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</si>
  <si>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</si>
  <si>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</si>
  <si>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</si>
  <si>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</si>
  <si>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</si>
  <si>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</si>
  <si>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</si>
  <si>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</si>
  <si>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</si>
  <si>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</si>
  <si>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</si>
  <si>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</si>
  <si>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</si>
  <si>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</si>
  <si>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</si>
  <si>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</si>
  <si>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</si>
  <si>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</si>
  <si>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</si>
  <si>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</si>
  <si>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</si>
  <si>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</si>
  <si>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</si>
  <si>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</si>
  <si>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</si>
  <si>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</si>
  <si>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</si>
  <si>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</si>
  <si>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</si>
  <si>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</si>
  <si>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</si>
  <si>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</si>
  <si>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</si>
  <si>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</si>
  <si>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</si>
  <si>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</si>
  <si>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</si>
  <si>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</si>
  <si>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</si>
  <si>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</si>
  <si>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</si>
  <si>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</si>
  <si>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</si>
  <si>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</si>
  <si>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</si>
  <si>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</si>
  <si>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</si>
  <si>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</si>
  <si>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</si>
  <si>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</si>
  <si>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</si>
  <si>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</si>
  <si>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</si>
  <si>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</si>
  <si>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</si>
  <si>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</si>
  <si>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</si>
  <si>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</si>
  <si>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</si>
  <si>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</si>
  <si>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</si>
  <si>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</si>
  <si>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</si>
  <si>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</si>
  <si>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</si>
  <si>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</si>
  <si>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</si>
  <si>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</si>
  <si>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</si>
  <si>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</si>
  <si>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</si>
  <si>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</si>
  <si>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</si>
  <si>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</si>
  <si>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</si>
  <si>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</si>
  <si>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</si>
  <si>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</si>
  <si>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</si>
  <si>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</si>
  <si>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</si>
  <si>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</si>
  <si>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</si>
  <si>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</si>
  <si>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</si>
  <si>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</si>
  <si>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</si>
  <si>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</si>
  <si>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</si>
  <si>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</si>
  <si>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</si>
  <si>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</si>
  <si>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</si>
  <si>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</si>
  <si>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</si>
  <si>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</si>
  <si>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</si>
  <si>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</si>
  <si>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</si>
  <si>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</si>
  <si>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</si>
  <si>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</si>
  <si>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</si>
  <si>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</si>
  <si>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</si>
  <si>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</si>
  <si>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</si>
  <si>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</si>
  <si>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</si>
  <si>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</si>
  <si>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</si>
  <si>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</si>
  <si>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</si>
  <si>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</si>
  <si>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</si>
  <si>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</si>
  <si>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</si>
  <si>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</si>
  <si>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</si>
  <si>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</si>
  <si>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</si>
  <si>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</si>
  <si>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</si>
  <si>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</si>
  <si>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</si>
  <si>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</si>
  <si>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</si>
  <si>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</si>
  <si>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</si>
  <si>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</si>
  <si>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</si>
  <si>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</si>
  <si>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</si>
  <si>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</si>
  <si>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</si>
  <si>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</si>
  <si>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</si>
  <si>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</si>
  <si>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</si>
  <si>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</si>
  <si>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</si>
  <si>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</si>
  <si>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</si>
  <si>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</si>
  <si>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</si>
  <si>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</si>
  <si>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</si>
  <si>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</si>
  <si>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</si>
  <si>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</si>
  <si>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</si>
  <si>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</si>
  <si>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</si>
  <si>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</si>
  <si>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</si>
  <si>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</si>
  <si>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</si>
  <si>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</si>
  <si>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</si>
  <si>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</si>
  <si>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</si>
  <si>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</si>
  <si>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</si>
  <si>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</si>
  <si>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</si>
  <si>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</si>
  <si>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</si>
  <si>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</si>
  <si>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</si>
  <si>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</si>
  <si>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</si>
  <si>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</si>
  <si>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</si>
  <si>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</si>
  <si>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</si>
  <si>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</si>
  <si>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</si>
  <si>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</si>
  <si>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</si>
  <si>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</si>
  <si>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</si>
  <si>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</si>
  <si>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</si>
  <si>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</si>
  <si>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</si>
  <si>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</si>
  <si>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</si>
  <si>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</si>
  <si>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</si>
  <si>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</si>
  <si>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</si>
  <si>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</si>
  <si>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</si>
  <si>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</si>
  <si>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</si>
  <si>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</si>
  <si>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</si>
  <si>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</si>
  <si>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</si>
  <si>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</si>
  <si>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</si>
  <si>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</si>
  <si>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</si>
  <si>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</si>
  <si>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</si>
  <si>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</si>
  <si>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</si>
  <si>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</si>
  <si>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</si>
  <si>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</si>
  <si>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</si>
  <si>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</si>
  <si>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</si>
  <si>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</si>
  <si>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</si>
  <si>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</si>
  <si>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</si>
  <si>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</si>
  <si>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</si>
  <si>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</si>
  <si>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</si>
  <si>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</si>
  <si>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</si>
  <si>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</si>
  <si>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</si>
  <si>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</si>
  <si>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</si>
  <si>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</si>
  <si>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</si>
  <si>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</si>
  <si>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</si>
  <si>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</si>
  <si>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</si>
  <si>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</si>
  <si>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</si>
  <si>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</si>
  <si>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</si>
  <si>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</si>
  <si>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</si>
  <si>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</si>
  <si>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</si>
  <si>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</si>
  <si>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</si>
  <si>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</si>
  <si>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</si>
  <si>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</si>
  <si>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</si>
  <si>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</si>
  <si>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</si>
  <si>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</si>
  <si>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</si>
  <si>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</si>
  <si>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</si>
  <si>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</si>
  <si>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</si>
  <si>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</si>
  <si>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</si>
  <si>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</si>
  <si>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</si>
  <si>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</si>
  <si>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</si>
  <si>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</si>
  <si>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</si>
  <si>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</si>
  <si>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</si>
  <si>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</si>
  <si>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</si>
  <si>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</si>
  <si>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</si>
  <si>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</si>
  <si>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</si>
  <si>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</si>
  <si>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</si>
  <si>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</si>
  <si>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</si>
  <si>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</si>
  <si>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</si>
  <si>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</si>
  <si>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</si>
  <si>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</si>
  <si>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</si>
  <si>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</si>
  <si>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</si>
  <si>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</si>
  <si>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</si>
  <si>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</si>
  <si>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</si>
  <si>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</si>
  <si>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</si>
  <si>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</si>
  <si>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</si>
  <si>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</si>
  <si>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</si>
  <si>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</si>
  <si>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</si>
  <si>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</si>
  <si>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</si>
  <si>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</si>
  <si>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</si>
  <si>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</si>
  <si>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</si>
  <si>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</si>
  <si>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</si>
  <si>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</si>
  <si>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</si>
  <si>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</si>
  <si>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</si>
  <si>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</si>
  <si>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</si>
  <si>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</si>
  <si>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</si>
  <si>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</si>
  <si>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</si>
  <si>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</si>
  <si>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</si>
  <si>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</si>
  <si>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</si>
  <si>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</si>
  <si>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</si>
  <si>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</si>
  <si>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</si>
  <si>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</si>
  <si>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</si>
  <si>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</si>
  <si>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</si>
  <si>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</si>
  <si>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</si>
  <si>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</si>
  <si>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</si>
  <si>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</si>
  <si>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</si>
  <si>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</si>
  <si>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</si>
  <si>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</si>
  <si>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</si>
  <si>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</si>
  <si>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</si>
  <si>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</si>
  <si>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</si>
  <si>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</si>
  <si>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</si>
  <si>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</si>
  <si>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</si>
  <si>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</si>
  <si>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</si>
  <si>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</si>
  <si>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</si>
  <si>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</si>
  <si>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</si>
  <si>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</si>
  <si>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</si>
  <si>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</si>
  <si>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</si>
  <si>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</si>
  <si>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</si>
  <si>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</si>
  <si>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</si>
  <si>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</si>
  <si>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</si>
  <si>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</si>
  <si>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</si>
  <si>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</si>
  <si>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</si>
  <si>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</si>
  <si>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</si>
  <si>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</si>
  <si>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</si>
  <si>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</si>
  <si>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</si>
  <si>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</si>
  <si>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</si>
  <si>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</si>
  <si>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</si>
  <si>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</si>
  <si>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</si>
  <si>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</si>
  <si>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</si>
  <si>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</si>
  <si>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</si>
  <si>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</si>
  <si>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</si>
  <si>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</si>
  <si>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</si>
  <si>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</si>
  <si>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</si>
  <si>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</si>
  <si>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</si>
  <si>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</si>
  <si>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</si>
  <si>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</si>
  <si>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</si>
  <si>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</si>
  <si>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</si>
  <si>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</si>
  <si>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</si>
  <si>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</si>
  <si>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</si>
  <si>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</si>
  <si>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</si>
  <si>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</si>
  <si>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</si>
  <si>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</si>
  <si>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</si>
  <si>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</si>
  <si>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</si>
  <si>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</si>
  <si>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</si>
  <si>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</si>
  <si>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</si>
  <si>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</si>
  <si>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</si>
  <si>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</si>
  <si>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</si>
  <si>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</si>
  <si>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</si>
  <si>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</si>
  <si>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</si>
  <si>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</si>
  <si>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</si>
  <si>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</si>
  <si>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</si>
  <si>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</si>
  <si>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</si>
  <si>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</si>
  <si>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</si>
  <si>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</si>
  <si>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</si>
  <si>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</si>
  <si>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</si>
  <si>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</si>
  <si>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</si>
  <si>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</si>
  <si>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</si>
  <si>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</si>
  <si>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</si>
  <si>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</si>
  <si>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</si>
  <si>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</si>
  <si>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</si>
  <si>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</si>
  <si>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</si>
  <si>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</si>
  <si>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</si>
  <si>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</si>
  <si>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</si>
  <si>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</si>
  <si>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</si>
  <si>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</si>
  <si>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</si>
  <si>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</si>
  <si>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</si>
  <si>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</si>
  <si>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</si>
  <si>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</si>
  <si>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</si>
  <si>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</si>
  <si>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</si>
  <si>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</si>
  <si>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</si>
  <si>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</si>
  <si>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</si>
  <si>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</si>
  <si>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</si>
  <si>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</si>
  <si>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</si>
  <si>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</si>
  <si>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</si>
  <si>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</si>
  <si>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</si>
  <si>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</si>
  <si>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</si>
  <si>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</si>
  <si>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</si>
  <si>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</si>
  <si>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</si>
  <si>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</si>
  <si>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</si>
  <si>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</si>
  <si>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</si>
  <si>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</si>
  <si>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</si>
  <si>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</si>
  <si>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</si>
  <si>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</si>
  <si>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</si>
  <si>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</si>
  <si>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</si>
  <si>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</si>
  <si>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</si>
  <si>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</si>
  <si>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</si>
  <si>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</si>
  <si>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</si>
  <si>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</si>
  <si>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</si>
  <si>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</si>
  <si>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</si>
  <si>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</si>
  <si>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</si>
  <si>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</si>
  <si>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</si>
  <si>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</si>
  <si>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</si>
  <si>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</si>
  <si>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</si>
  <si>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</si>
  <si>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</si>
  <si>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</si>
  <si>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</si>
  <si>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</si>
  <si>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</si>
  <si>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</si>
  <si>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</si>
  <si>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</si>
  <si>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</si>
  <si>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</si>
  <si>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</si>
  <si>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</si>
  <si>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</si>
  <si>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</si>
  <si>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</si>
  <si>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</si>
  <si>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</si>
  <si>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</si>
  <si>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</si>
  <si>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</si>
  <si>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</si>
  <si>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</si>
  <si>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</si>
  <si>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</si>
  <si>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</si>
  <si>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</si>
  <si>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</si>
  <si>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</si>
  <si>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</si>
  <si>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</si>
  <si>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</si>
  <si>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</si>
  <si>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</si>
  <si>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</si>
  <si>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</si>
  <si>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</si>
  <si>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</si>
  <si>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</si>
  <si>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</si>
  <si>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</si>
  <si>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</si>
  <si>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</si>
  <si>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</si>
  <si>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</si>
  <si>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</si>
  <si>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</si>
  <si>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</si>
  <si>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</si>
  <si>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</si>
  <si>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</si>
  <si>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</si>
  <si>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</si>
  <si>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</si>
  <si>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</si>
  <si>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</si>
  <si>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</si>
  <si>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</si>
  <si>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</si>
  <si>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</si>
  <si>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</si>
  <si>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</si>
  <si>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</si>
  <si>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</si>
  <si>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</si>
  <si>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</si>
  <si>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</si>
  <si>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</si>
  <si>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</si>
  <si>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</si>
  <si>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</si>
  <si>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</si>
  <si>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</si>
  <si>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</si>
  <si>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</si>
  <si>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</si>
  <si>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</si>
  <si>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</si>
  <si>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</si>
  <si>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</si>
  <si>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</si>
  <si>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</si>
  <si>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</si>
  <si>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</si>
  <si>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</si>
  <si>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</si>
  <si>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</si>
  <si>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</si>
  <si>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</si>
  <si>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</si>
  <si>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</si>
  <si>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</si>
  <si>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</si>
  <si>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</si>
  <si>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</si>
  <si>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</si>
  <si>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</si>
  <si>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</si>
  <si>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</si>
  <si>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</si>
  <si>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</si>
  <si>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</si>
  <si>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</si>
  <si>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</si>
  <si>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</si>
  <si>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</si>
  <si>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</si>
  <si>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</si>
  <si>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</si>
  <si>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</si>
  <si>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</si>
  <si>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</si>
  <si>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</si>
  <si>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</si>
  <si>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</si>
  <si>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</si>
  <si>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</si>
  <si>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</si>
  <si>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</si>
  <si>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</si>
  <si>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</si>
  <si>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</si>
  <si>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</si>
  <si>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</si>
  <si>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</si>
  <si>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</si>
  <si>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</si>
  <si>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</si>
  <si>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</si>
  <si>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</si>
  <si>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</si>
  <si>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</si>
  <si>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</si>
  <si>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</si>
  <si>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</si>
  <si>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</si>
  <si>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</si>
  <si>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</si>
  <si>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</si>
  <si>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</si>
  <si>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</si>
  <si>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</si>
  <si>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</si>
  <si>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</si>
  <si>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</si>
  <si>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</si>
  <si>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</si>
  <si>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</si>
  <si>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</si>
  <si>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</si>
  <si>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</si>
  <si>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</si>
  <si>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</si>
  <si>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</si>
  <si>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</si>
  <si>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</si>
  <si>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</si>
  <si>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</si>
  <si>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</si>
  <si>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</si>
  <si>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</si>
  <si>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</si>
  <si>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</si>
  <si>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</si>
  <si>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</si>
  <si>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</si>
  <si>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</si>
  <si>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</si>
  <si>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</si>
  <si>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</si>
  <si>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</si>
  <si>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</si>
  <si>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</si>
  <si>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</si>
  <si>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</si>
  <si>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</si>
  <si>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</si>
  <si>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</si>
  <si>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</si>
  <si>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</si>
  <si>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</si>
  <si>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</si>
  <si>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</si>
  <si>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</si>
  <si>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</si>
  <si>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</si>
  <si>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</si>
  <si>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</si>
  <si>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</si>
  <si>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</si>
  <si>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</si>
  <si>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</si>
  <si>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</si>
  <si>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</si>
  <si>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</si>
  <si>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</si>
  <si>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</si>
  <si>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</si>
  <si>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</si>
  <si>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</si>
  <si>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</si>
  <si>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</si>
  <si>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</si>
  <si>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</si>
  <si>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</si>
  <si>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</si>
  <si>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</si>
  <si>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</si>
  <si>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</si>
  <si>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</si>
  <si>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</si>
  <si>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</si>
  <si>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</si>
  <si>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</si>
  <si>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</si>
  <si>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</si>
  <si>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</si>
  <si>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</si>
  <si>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</si>
  <si>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</si>
  <si>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</si>
  <si>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</si>
  <si>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</si>
  <si>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</si>
  <si>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</si>
  <si>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</si>
  <si>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</si>
  <si>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</si>
  <si>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</si>
  <si>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</si>
  <si>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</si>
  <si>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</si>
  <si>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</si>
  <si>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</si>
  <si>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</si>
  <si>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</si>
  <si>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</si>
  <si>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</si>
  <si>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</si>
  <si>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</si>
  <si>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</si>
  <si>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</si>
  <si>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</si>
  <si>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</si>
  <si>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</si>
  <si>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</si>
  <si>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</si>
  <si>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</si>
  <si>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</si>
  <si>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</si>
  <si>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</si>
  <si>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</si>
  <si>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</si>
  <si>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</si>
  <si>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</si>
  <si>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</si>
  <si>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</si>
  <si>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</si>
  <si>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</si>
  <si>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</si>
  <si>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</si>
  <si>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</si>
  <si>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</si>
  <si>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</si>
  <si>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</si>
  <si>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</si>
  <si>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</si>
  <si>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</si>
  <si>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</si>
  <si>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</si>
  <si>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</si>
  <si>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</si>
  <si>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</si>
  <si>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</si>
  <si>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</si>
  <si>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</si>
  <si>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</si>
  <si>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</si>
  <si>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</si>
  <si>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</si>
  <si>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</si>
  <si>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</si>
  <si>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</si>
  <si>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</si>
  <si>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</si>
  <si>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</si>
  <si>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</si>
  <si>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</si>
  <si>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</si>
  <si>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</si>
  <si>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</si>
  <si>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</si>
  <si>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</si>
  <si>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</si>
  <si>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</si>
  <si>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</si>
  <si>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</si>
  <si>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</si>
  <si>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</si>
  <si>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</si>
  <si>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</si>
  <si>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</si>
  <si>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</si>
  <si>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</si>
  <si>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</si>
  <si>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</si>
  <si>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</si>
  <si>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</si>
  <si>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</si>
  <si>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</si>
  <si>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</si>
  <si>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</si>
  <si>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</si>
  <si>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</si>
  <si>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</si>
  <si>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</si>
  <si>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</si>
  <si>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</si>
  <si>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</si>
  <si>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</si>
  <si>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</si>
  <si>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</si>
  <si>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</si>
  <si>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</si>
  <si>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</si>
  <si>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</si>
  <si>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</si>
  <si>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</si>
  <si>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</si>
  <si>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</si>
  <si>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</si>
  <si>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</si>
  <si>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</si>
  <si>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</si>
  <si>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</si>
  <si>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</si>
  <si>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</si>
  <si>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</si>
  <si>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</si>
  <si>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</si>
  <si>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</si>
  <si>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</si>
  <si>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</si>
  <si>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</si>
  <si>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</si>
  <si>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</si>
  <si>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</si>
  <si>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</si>
  <si>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</si>
  <si>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</si>
  <si>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</si>
  <si>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</si>
  <si>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</si>
  <si>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</si>
  <si>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</si>
  <si>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</si>
  <si>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</si>
  <si>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</si>
  <si>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</si>
  <si>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</si>
  <si>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</si>
  <si>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</si>
  <si>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</si>
  <si>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</si>
  <si>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</si>
  <si>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</si>
  <si>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</si>
  <si>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</si>
  <si>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</si>
  <si>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</si>
  <si>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</si>
  <si>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</si>
  <si>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</si>
  <si>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</si>
  <si>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</si>
  <si>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</si>
  <si>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</si>
  <si>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</si>
  <si>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</si>
  <si>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</si>
  <si>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</si>
  <si>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</si>
  <si>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</si>
  <si>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</si>
  <si>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</si>
  <si>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</si>
  <si>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</si>
  <si>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</si>
  <si>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</si>
  <si>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</si>
  <si>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</si>
  <si>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</si>
  <si>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</si>
  <si>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</si>
  <si>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</si>
  <si>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</si>
  <si>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</si>
  <si>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</si>
  <si>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</si>
  <si>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</si>
  <si>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</si>
  <si>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</si>
  <si>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</si>
  <si>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</si>
  <si>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</si>
  <si>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</si>
  <si>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</si>
  <si>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</si>
  <si>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</si>
  <si>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</si>
  <si>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</si>
  <si>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</si>
  <si>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</si>
  <si>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</si>
  <si>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</si>
  <si>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</si>
  <si>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</si>
  <si>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</si>
  <si>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</si>
  <si>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</si>
  <si>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</si>
  <si>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</si>
  <si>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</si>
  <si>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</si>
  <si>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</si>
  <si>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</si>
  <si>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</si>
  <si>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</si>
  <si>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</si>
  <si>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</si>
  <si>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</si>
  <si>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</si>
  <si>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</si>
  <si>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</si>
  <si>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</si>
  <si>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</si>
  <si>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</si>
  <si>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</si>
  <si>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</si>
  <si>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</si>
  <si>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</si>
  <si>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</si>
  <si>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</si>
  <si>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</si>
  <si>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</si>
  <si>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</si>
  <si>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</si>
  <si>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</si>
  <si>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</si>
  <si>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</si>
  <si>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</si>
  <si>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</si>
  <si>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</si>
  <si>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</si>
  <si>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</si>
  <si>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</si>
  <si>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</si>
  <si>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</si>
  <si>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</si>
  <si>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</si>
  <si>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</si>
  <si>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</si>
  <si>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</si>
  <si>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</si>
  <si>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</si>
  <si>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</si>
  <si>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</si>
  <si>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</si>
  <si>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</si>
  <si>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</si>
  <si>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</si>
  <si>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</si>
  <si>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</si>
  <si>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</si>
  <si>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</si>
  <si>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</si>
  <si>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</si>
  <si>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</si>
  <si>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</si>
  <si>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</si>
  <si>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</si>
  <si>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</si>
  <si>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</si>
  <si>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</si>
  <si>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</si>
  <si>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</si>
  <si>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</si>
  <si>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</si>
  <si>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</si>
  <si>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</si>
  <si>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</si>
  <si>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</si>
  <si>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</si>
  <si>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</si>
  <si>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</si>
  <si>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</si>
  <si>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</si>
  <si>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</si>
  <si>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</si>
  <si>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</si>
  <si>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</si>
  <si>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</si>
  <si>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</si>
  <si>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</si>
  <si>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</si>
  <si>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</si>
  <si>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</si>
  <si>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</si>
  <si>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</si>
  <si>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</si>
  <si>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</si>
  <si>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</si>
  <si>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</si>
  <si>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</si>
  <si>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</si>
  <si>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</si>
  <si>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</si>
  <si>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</si>
  <si>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</si>
  <si>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</si>
  <si>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</si>
  <si>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</si>
  <si>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</si>
  <si>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</si>
  <si>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</si>
  <si>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</si>
  <si>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</si>
  <si>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</si>
  <si>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</si>
  <si>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</si>
  <si>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</si>
  <si>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</si>
  <si>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</si>
  <si>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</si>
  <si>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</si>
  <si>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</si>
  <si>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</si>
  <si>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</si>
  <si>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</si>
  <si>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</si>
  <si>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</si>
  <si>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</si>
  <si>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</si>
  <si>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</si>
  <si>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</si>
  <si>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</si>
  <si>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</si>
  <si>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</si>
  <si>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</si>
  <si>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</si>
  <si>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</si>
  <si>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</si>
  <si>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</si>
  <si>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</si>
  <si>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</si>
  <si>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</si>
  <si>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</si>
  <si>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</si>
  <si>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</si>
  <si>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</si>
  <si>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</si>
  <si>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</si>
  <si>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</si>
  <si>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</si>
  <si>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</si>
  <si>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</si>
  <si>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</si>
  <si>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</si>
  <si>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</si>
  <si>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</si>
  <si>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</si>
  <si>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</si>
  <si>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</si>
  <si>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</si>
  <si>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</si>
  <si>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</si>
  <si>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</si>
  <si>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</si>
  <si>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</si>
  <si>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</si>
  <si>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</si>
  <si>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</si>
  <si>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</si>
  <si>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</si>
  <si>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</si>
  <si>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</si>
  <si>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</si>
  <si>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</si>
  <si>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</si>
  <si>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</si>
  <si>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</si>
  <si>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</si>
  <si>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</si>
  <si>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</si>
  <si>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</si>
  <si>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</si>
  <si>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</si>
  <si>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</si>
  <si>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</si>
  <si>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</si>
  <si>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</si>
  <si>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</si>
  <si>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</si>
  <si>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</si>
  <si>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</si>
  <si>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</si>
  <si>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</si>
  <si>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</si>
  <si>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</si>
  <si>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</si>
  <si>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</si>
  <si>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</si>
  <si>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</si>
  <si>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</si>
  <si>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</si>
  <si>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</si>
  <si>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</si>
  <si>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</si>
  <si>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</si>
  <si>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</si>
  <si>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</si>
  <si>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</si>
  <si>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</si>
  <si>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</si>
  <si>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</si>
  <si>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</si>
  <si>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</si>
  <si>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</si>
  <si>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</si>
  <si>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</si>
  <si>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</si>
  <si>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</si>
  <si>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</si>
  <si>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</si>
  <si>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</si>
  <si>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</si>
  <si>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</si>
  <si>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</si>
  <si>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</si>
  <si>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</si>
  <si>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</si>
  <si>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</si>
  <si>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</si>
  <si>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</si>
  <si>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</si>
  <si>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</si>
  <si>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</si>
  <si>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</si>
  <si>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</si>
  <si>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</si>
  <si>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</si>
  <si>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</si>
  <si>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</si>
  <si>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</si>
  <si>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</si>
  <si>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</si>
  <si>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</si>
  <si>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</si>
  <si>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</si>
  <si>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</si>
  <si>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</si>
  <si>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</si>
  <si>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</si>
  <si>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</si>
  <si>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</si>
  <si>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</si>
  <si>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</si>
  <si>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</si>
  <si>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</si>
  <si>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</si>
  <si>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</si>
  <si>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</si>
  <si>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</si>
  <si>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</si>
  <si>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</si>
  <si>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</si>
  <si>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</si>
  <si>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</si>
  <si>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</si>
  <si>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</si>
  <si>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</si>
  <si>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</si>
  <si>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</si>
  <si>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</si>
  <si>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</si>
  <si>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</si>
  <si>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</si>
  <si>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</si>
  <si>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</si>
  <si>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</si>
  <si>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</si>
  <si>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</si>
  <si>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</si>
  <si>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</si>
  <si>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</si>
  <si>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</si>
  <si>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</si>
  <si>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</si>
  <si>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</si>
  <si>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</si>
  <si>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</si>
  <si>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</si>
  <si>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</si>
  <si>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</si>
  <si>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</si>
  <si>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</si>
  <si>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</si>
  <si>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</si>
  <si>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</si>
  <si>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</si>
  <si>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</si>
  <si>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</si>
  <si>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</si>
  <si>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</si>
  <si>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</si>
  <si>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</si>
  <si>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</si>
  <si>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</si>
  <si>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</si>
  <si>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</si>
  <si>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</si>
  <si>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</si>
  <si>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</si>
  <si>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</si>
  <si>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</si>
  <si>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</si>
  <si>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</si>
  <si>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</si>
  <si>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</si>
  <si>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</si>
  <si>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</si>
  <si>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</si>
  <si>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</si>
  <si>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</si>
  <si>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</si>
  <si>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</si>
  <si>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</si>
  <si>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</si>
  <si>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</si>
  <si>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</si>
  <si>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</si>
  <si>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</si>
  <si>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</si>
  <si>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</si>
  <si>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</si>
  <si>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</si>
  <si>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</si>
  <si>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</si>
  <si>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</si>
  <si>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</si>
  <si>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</si>
  <si>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</si>
  <si>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</si>
  <si>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</si>
  <si>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</si>
  <si>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</si>
  <si>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</si>
  <si>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</si>
  <si>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</si>
  <si>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</si>
  <si>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</si>
  <si>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</si>
  <si>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</si>
  <si>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</si>
  <si>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</si>
  <si>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</si>
  <si>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</si>
  <si>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</si>
  <si>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</si>
  <si>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</si>
  <si>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</si>
  <si>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</si>
  <si>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</si>
  <si>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</si>
  <si>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</si>
  <si>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</si>
  <si>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</si>
  <si>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</si>
  <si>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</si>
  <si>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</si>
  <si>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</si>
  <si>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</si>
  <si>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</si>
  <si>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</si>
  <si>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</si>
  <si>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</si>
  <si>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</si>
  <si>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</si>
  <si>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</si>
  <si>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</si>
  <si>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</si>
  <si>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</si>
  <si>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</si>
  <si>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</si>
  <si>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</si>
  <si>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</si>
  <si>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</si>
  <si>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</si>
  <si>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</si>
  <si>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</si>
  <si>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</si>
  <si>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</si>
  <si>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</si>
  <si>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</si>
  <si>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</si>
  <si>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</si>
  <si>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</si>
  <si>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</si>
  <si>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</si>
  <si>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</si>
  <si>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</si>
  <si>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</si>
  <si>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</si>
  <si>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</si>
  <si>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</si>
  <si>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</si>
  <si>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</si>
  <si>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</si>
  <si>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</si>
  <si>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</si>
  <si>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</si>
  <si>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</si>
  <si>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</si>
  <si>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</si>
  <si>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</si>
  <si>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</si>
  <si>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</si>
  <si>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</si>
  <si>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</si>
  <si>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</si>
  <si>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</si>
  <si>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</si>
  <si>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</si>
  <si>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</si>
  <si>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</si>
  <si>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</si>
  <si>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</si>
  <si>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</si>
  <si>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</si>
  <si>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</si>
  <si>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</si>
  <si>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</si>
  <si>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</si>
  <si>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</si>
  <si>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</si>
  <si>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</si>
  <si>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</si>
  <si>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</si>
  <si>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</si>
  <si>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</si>
  <si>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</si>
  <si>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</si>
  <si>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</si>
  <si>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</si>
  <si>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</si>
  <si>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</si>
  <si>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</si>
  <si>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</si>
  <si>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</si>
  <si>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</si>
  <si>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</si>
  <si>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</si>
  <si>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</si>
  <si>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</si>
  <si>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</si>
  <si>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</si>
  <si>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</si>
  <si>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</si>
  <si>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</si>
  <si>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</si>
  <si>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</si>
  <si>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</si>
  <si>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</si>
  <si>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</si>
  <si>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</si>
  <si>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</si>
  <si>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</si>
  <si>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</si>
  <si>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</si>
  <si>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</si>
  <si>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</si>
  <si>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</si>
  <si>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</si>
  <si>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</si>
  <si>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</si>
  <si>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</si>
  <si>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</si>
  <si>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</si>
  <si>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</si>
  <si>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</si>
  <si>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</si>
  <si>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</si>
  <si>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</si>
  <si>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</si>
  <si>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</si>
  <si>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</si>
  <si>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</si>
  <si>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</si>
  <si>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</si>
  <si>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</si>
  <si>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</si>
  <si>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</si>
  <si>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</si>
  <si>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</si>
  <si>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</si>
  <si>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</si>
  <si>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</si>
  <si>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</si>
  <si>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</si>
  <si>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</si>
  <si>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</si>
  <si>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</si>
  <si>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</si>
  <si>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</si>
  <si>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</si>
  <si>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</si>
  <si>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</si>
  <si>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</si>
  <si>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</si>
  <si>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</si>
  <si>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</si>
  <si>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</si>
  <si>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</si>
  <si>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</si>
  <si>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</si>
  <si>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</si>
  <si>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</si>
  <si>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</si>
  <si>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</si>
  <si>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</si>
  <si>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</si>
  <si>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</si>
  <si>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</si>
  <si>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</si>
  <si>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</si>
  <si>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</si>
  <si>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</si>
  <si>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</si>
  <si>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</si>
  <si>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</si>
  <si>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</si>
  <si>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</si>
  <si>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</si>
  <si>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</si>
  <si>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</si>
  <si>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</si>
  <si>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</si>
  <si>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</si>
  <si>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</si>
  <si>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</si>
  <si>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</si>
  <si>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</si>
  <si>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</si>
  <si>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</si>
  <si>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</si>
  <si>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</si>
  <si>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</si>
  <si>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</si>
  <si>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</si>
  <si>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</si>
  <si>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</si>
  <si>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</si>
  <si>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</si>
  <si>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</si>
  <si>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</si>
  <si>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</si>
  <si>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</si>
  <si>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</si>
  <si>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</si>
  <si>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</si>
  <si>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</si>
  <si>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</si>
  <si>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</si>
  <si>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</si>
  <si>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</si>
  <si>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</si>
  <si>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</si>
  <si>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</si>
  <si>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</si>
  <si>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</si>
  <si>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</si>
  <si>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</si>
  <si>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</si>
  <si>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</si>
  <si>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</si>
  <si>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</si>
  <si>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</si>
  <si>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</si>
  <si>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</si>
  <si>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</si>
  <si>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</si>
  <si>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</si>
  <si>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</si>
  <si>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</si>
  <si>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</si>
  <si>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</si>
  <si>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</si>
  <si>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</si>
  <si>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</si>
  <si>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</si>
  <si>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</si>
  <si>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</si>
  <si>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</si>
  <si>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</si>
  <si>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</si>
  <si>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</si>
  <si>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</si>
  <si>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</si>
  <si>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</si>
  <si>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</si>
  <si>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</si>
  <si>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</si>
  <si>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</si>
  <si>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</si>
  <si>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</si>
  <si>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</si>
  <si>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</si>
  <si>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</si>
  <si>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</si>
  <si>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</si>
  <si>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</si>
  <si>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</si>
  <si>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</si>
  <si>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</si>
  <si>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</si>
  <si>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</si>
  <si>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</si>
  <si>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</si>
  <si>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</si>
  <si>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</si>
  <si>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</si>
  <si>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</si>
  <si>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</si>
  <si>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</si>
  <si>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</si>
  <si>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</si>
  <si>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</si>
  <si>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</si>
  <si>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</si>
  <si>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</si>
  <si>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</si>
  <si>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</si>
  <si>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</si>
  <si>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</si>
  <si>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</si>
  <si>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</si>
  <si>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</si>
  <si>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</si>
  <si>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</si>
  <si>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</si>
  <si>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</si>
  <si>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</si>
  <si>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</si>
  <si>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</si>
  <si>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</si>
  <si>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</si>
  <si>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</si>
  <si>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</si>
  <si>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</si>
  <si>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</si>
  <si>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</si>
  <si>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</si>
  <si>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</si>
  <si>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</si>
  <si>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</si>
  <si>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</si>
  <si>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</si>
  <si>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</si>
  <si>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</si>
  <si>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</si>
  <si>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</si>
  <si>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</si>
  <si>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</si>
  <si>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</si>
  <si>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</si>
  <si>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</si>
  <si>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</si>
  <si>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</si>
  <si>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</si>
  <si>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</si>
  <si>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</si>
  <si>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</si>
  <si>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</si>
  <si>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</si>
  <si>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</si>
  <si>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</si>
  <si>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</si>
  <si>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</si>
  <si>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</si>
  <si>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</si>
  <si>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</si>
  <si>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</si>
  <si>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</si>
  <si>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</si>
  <si>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</si>
  <si>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</si>
  <si>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</si>
  <si>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</si>
  <si>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</si>
  <si>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</si>
  <si>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</si>
  <si>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</si>
  <si>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</si>
  <si>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</si>
  <si>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</si>
  <si>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</si>
  <si>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</si>
  <si>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</si>
  <si>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</si>
  <si>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</si>
  <si>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</si>
  <si>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</si>
  <si>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</si>
  <si>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</si>
  <si>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</si>
  <si>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</si>
  <si>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</si>
  <si>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</si>
  <si>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</si>
  <si>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</si>
  <si>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</si>
  <si>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</si>
  <si>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</si>
  <si>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</si>
  <si>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</si>
  <si>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</si>
  <si>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</si>
  <si>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</si>
  <si>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</si>
  <si>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</si>
  <si>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</si>
  <si>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</si>
  <si>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</si>
  <si>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</si>
  <si>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</si>
  <si>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</si>
  <si>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</si>
  <si>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</si>
  <si>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</si>
  <si>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</si>
  <si>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</si>
  <si>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</si>
  <si>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</si>
  <si>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</si>
  <si>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</si>
  <si>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</si>
  <si>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</si>
  <si>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</si>
  <si>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</si>
  <si>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</si>
  <si>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</si>
  <si>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</si>
  <si>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</si>
  <si>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</si>
  <si>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</si>
  <si>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</si>
  <si>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</si>
  <si>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</si>
  <si>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</si>
  <si>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</si>
  <si>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</si>
  <si>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</si>
  <si>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</si>
  <si>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</si>
  <si>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</si>
  <si>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</si>
  <si>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</si>
  <si>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</si>
  <si>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</si>
  <si>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</si>
  <si>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</si>
  <si>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</si>
  <si>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</si>
  <si>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</si>
  <si>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</si>
  <si>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</si>
  <si>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</si>
  <si>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</si>
  <si>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</si>
  <si>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</si>
  <si>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</si>
  <si>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</si>
  <si>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</si>
  <si>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</si>
  <si>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</si>
  <si>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</si>
  <si>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</si>
  <si>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</si>
  <si>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</si>
  <si>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</si>
  <si>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</si>
  <si>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</si>
  <si>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</si>
  <si>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</si>
  <si>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</si>
  <si>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</si>
  <si>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</si>
  <si>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</si>
  <si>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</si>
  <si>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</si>
  <si>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</si>
  <si>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</si>
  <si>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</si>
  <si>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</si>
  <si>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</si>
  <si>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</si>
  <si>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</si>
  <si>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</si>
  <si>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</si>
  <si>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</si>
  <si>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</si>
  <si>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</si>
  <si>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</si>
  <si>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</si>
  <si>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</si>
  <si>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</si>
  <si>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</si>
  <si>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</si>
  <si>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</si>
  <si>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</si>
  <si>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</si>
  <si>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</si>
  <si>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</si>
  <si>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</si>
  <si>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</si>
  <si>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</si>
  <si>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</si>
  <si>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</si>
  <si>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</si>
  <si>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</si>
  <si>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</si>
  <si>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</si>
  <si>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</si>
  <si>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</si>
  <si>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</si>
  <si>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</si>
  <si>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</si>
  <si>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</si>
  <si>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</si>
  <si>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</si>
  <si>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</si>
  <si>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</si>
  <si>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</si>
  <si>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</si>
  <si>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</si>
  <si>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</si>
  <si>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</si>
  <si>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</si>
  <si>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</si>
  <si>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</si>
  <si>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</si>
  <si>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</si>
  <si>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</si>
  <si>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</si>
  <si>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</si>
  <si>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</si>
  <si>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</si>
  <si>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</si>
  <si>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</si>
  <si>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</si>
  <si>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</si>
  <si>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</si>
  <si>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</si>
  <si>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</si>
  <si>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</si>
  <si>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</si>
  <si>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</si>
  <si>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</si>
  <si>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</si>
  <si>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</si>
  <si>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</si>
  <si>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</si>
  <si>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</si>
  <si>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</si>
  <si>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</si>
  <si>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</si>
  <si>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</si>
  <si>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</si>
  <si>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</si>
  <si>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</si>
  <si>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</si>
  <si>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</si>
  <si>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</si>
  <si>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</si>
  <si>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</si>
  <si>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</si>
  <si>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</si>
  <si>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</si>
  <si>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</si>
  <si>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</si>
  <si>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</si>
  <si>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</si>
  <si>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</si>
  <si>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</si>
  <si>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</si>
  <si>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</si>
  <si>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</si>
  <si>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</si>
  <si>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</si>
  <si>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</si>
  <si>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</si>
  <si>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</si>
  <si>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</si>
  <si>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</si>
  <si>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</si>
  <si>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</si>
  <si>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</si>
  <si>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</si>
  <si>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</si>
  <si>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</si>
  <si>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</si>
  <si>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</si>
  <si>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</si>
  <si>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</si>
  <si>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</si>
  <si>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</si>
  <si>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</si>
  <si>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</si>
  <si>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</si>
  <si>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</si>
  <si>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</si>
  <si>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</si>
  <si>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</si>
  <si>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</si>
  <si>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</si>
  <si>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</si>
  <si>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</si>
  <si>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</si>
  <si>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</si>
  <si>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</si>
  <si>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</si>
  <si>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</si>
  <si>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</si>
  <si>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</si>
  <si>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</si>
  <si>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</si>
  <si>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</si>
  <si>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</si>
  <si>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</si>
  <si>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</si>
  <si>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</si>
  <si>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</si>
  <si>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</si>
  <si>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</si>
  <si>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</si>
  <si>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</si>
  <si>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</si>
  <si>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</si>
  <si>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</si>
  <si>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</si>
  <si>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</si>
  <si>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</si>
  <si>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</si>
  <si>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</si>
  <si>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</si>
  <si>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</si>
  <si>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</si>
  <si>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</si>
  <si>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</si>
  <si>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</si>
  <si>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</si>
  <si>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</si>
  <si>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</si>
  <si>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</si>
  <si>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</si>
  <si>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</si>
  <si>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</si>
  <si>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</si>
  <si>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</si>
  <si>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</si>
  <si>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</si>
  <si>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</si>
  <si>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</si>
  <si>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</si>
  <si>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</si>
  <si>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</si>
  <si>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</si>
  <si>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</si>
  <si>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</si>
  <si>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</si>
  <si>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</si>
  <si>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</si>
  <si>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</si>
  <si>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</si>
  <si>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</si>
  <si>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</si>
  <si>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</si>
  <si>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</si>
  <si>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</si>
  <si>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</si>
  <si>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</si>
  <si>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</si>
  <si>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</si>
  <si>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</si>
  <si>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</si>
  <si>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</si>
  <si>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</si>
  <si>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</si>
  <si>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</si>
  <si>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</si>
  <si>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</si>
  <si>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</si>
  <si>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</si>
  <si>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</si>
  <si>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</si>
  <si>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</si>
  <si>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</si>
  <si>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</si>
  <si>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</si>
  <si>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</si>
  <si>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</si>
  <si>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</si>
  <si>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</si>
  <si>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</si>
  <si>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</si>
  <si>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</si>
  <si>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</si>
  <si>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</si>
  <si>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</si>
  <si>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</si>
  <si>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</si>
  <si>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</si>
  <si>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</si>
  <si>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</si>
  <si>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</si>
  <si>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</si>
  <si>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</si>
  <si>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</si>
  <si>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</si>
  <si>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</si>
  <si>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</si>
  <si>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</si>
  <si>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</si>
  <si>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</si>
  <si>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</si>
  <si>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</si>
  <si>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</si>
  <si>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</si>
  <si>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</si>
  <si>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</si>
  <si>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</si>
  <si>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</si>
  <si>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</si>
  <si>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</si>
  <si>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</si>
  <si>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</si>
  <si>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</si>
  <si>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</si>
  <si>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</si>
  <si>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</si>
  <si>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</si>
  <si>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</si>
  <si>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</si>
  <si>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</si>
  <si>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</si>
  <si>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</si>
  <si>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</si>
  <si>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</si>
  <si>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</si>
  <si>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</si>
  <si>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</si>
  <si>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</si>
  <si>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</si>
  <si>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</si>
  <si>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</si>
  <si>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</si>
  <si>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</si>
  <si>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</si>
  <si>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</si>
  <si>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</si>
  <si>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</si>
  <si>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</si>
  <si>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</si>
  <si>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</si>
  <si>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</si>
  <si>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</si>
  <si>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</si>
  <si>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</si>
  <si>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</si>
  <si>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</si>
  <si>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</si>
  <si>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</si>
  <si>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</si>
  <si>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</si>
  <si>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</si>
  <si>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</si>
  <si>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</si>
  <si>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</si>
  <si>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</si>
  <si>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</si>
  <si>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</si>
  <si>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</si>
  <si>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</si>
  <si>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</si>
  <si>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</si>
  <si>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</si>
  <si>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</si>
  <si>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</si>
  <si>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</si>
  <si>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</si>
  <si>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</si>
  <si>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</si>
  <si>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</si>
  <si>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</si>
  <si>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</si>
  <si>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</si>
  <si>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</si>
  <si>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</si>
  <si>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</si>
  <si>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</si>
  <si>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</si>
  <si>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</si>
  <si>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</si>
  <si>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</si>
  <si>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</si>
  <si>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</si>
  <si>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</si>
  <si>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</si>
  <si>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</si>
  <si>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</si>
  <si>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</si>
  <si>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</si>
  <si>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</si>
  <si>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</si>
  <si>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</si>
  <si>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</si>
  <si>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</si>
  <si>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</si>
  <si>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</si>
  <si>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</si>
  <si>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</si>
  <si>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</si>
  <si>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</si>
  <si>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</si>
  <si>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</si>
  <si>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</si>
  <si>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</si>
  <si>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</si>
  <si>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</si>
  <si>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</si>
  <si>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</si>
  <si>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</si>
  <si>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</si>
  <si>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</si>
  <si>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</si>
  <si>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</si>
  <si>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</si>
  <si>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</si>
  <si>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</si>
  <si>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</si>
  <si>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</si>
  <si>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</si>
  <si>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</si>
  <si>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</si>
  <si>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</si>
  <si>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</si>
  <si>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</si>
  <si>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</si>
  <si>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</si>
  <si>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</si>
  <si>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</si>
  <si>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</si>
  <si>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</si>
  <si>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</si>
  <si>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</si>
  <si>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</si>
  <si>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</si>
  <si>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</si>
  <si>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</si>
  <si>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</si>
  <si>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</si>
  <si>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</si>
  <si>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</si>
  <si>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</si>
  <si>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</si>
  <si>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</si>
  <si>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</si>
  <si>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</si>
  <si>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</si>
  <si>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</si>
  <si>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</si>
  <si>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</si>
  <si>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</si>
  <si>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</si>
  <si>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</si>
  <si>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</si>
  <si>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</si>
  <si>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</si>
  <si>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</si>
  <si>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</si>
  <si>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</si>
  <si>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</si>
  <si>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</si>
  <si>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</si>
  <si>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</si>
  <si>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</si>
  <si>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</si>
  <si>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</si>
  <si>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</si>
  <si>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</si>
  <si>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</si>
  <si>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</si>
  <si>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</si>
  <si>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</si>
  <si>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</si>
  <si>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</si>
  <si>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</si>
  <si>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</si>
  <si>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</si>
  <si>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</si>
  <si>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</si>
  <si>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</si>
  <si>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</si>
  <si>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</si>
  <si>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</si>
  <si>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</si>
  <si>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</si>
  <si>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</si>
  <si>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</si>
  <si>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</si>
  <si>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</si>
  <si>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</si>
  <si>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</si>
  <si>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</si>
  <si>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</si>
  <si>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</si>
  <si>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</si>
  <si>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</si>
  <si>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</si>
  <si>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</si>
  <si>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</si>
  <si>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</si>
  <si>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</si>
  <si>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</si>
  <si>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</si>
  <si>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</si>
  <si>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</si>
  <si>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</si>
  <si>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</si>
  <si>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</si>
  <si>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</si>
  <si>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</si>
  <si>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</si>
  <si>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</si>
  <si>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</si>
  <si>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</si>
  <si>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</si>
  <si>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</si>
  <si>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</si>
  <si>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</si>
  <si>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</si>
  <si>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</si>
  <si>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</si>
  <si>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</si>
  <si>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</si>
  <si>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</si>
  <si>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</si>
  <si>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</si>
  <si>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</si>
  <si>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</si>
  <si>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</si>
  <si>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</si>
  <si>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</si>
  <si>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</si>
  <si>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</si>
  <si>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</si>
  <si>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</si>
  <si>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</si>
  <si>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</si>
  <si>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</si>
  <si>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</si>
  <si>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</si>
  <si>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</si>
  <si>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</si>
  <si>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</si>
  <si>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</si>
  <si>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</si>
  <si>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</si>
  <si>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</si>
  <si>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</si>
  <si>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</si>
  <si>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</si>
  <si>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</si>
  <si>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</si>
  <si>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</si>
  <si>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</si>
  <si>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</si>
  <si>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</si>
  <si>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</si>
  <si>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</si>
  <si>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</si>
  <si>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</si>
  <si>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</si>
  <si>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</si>
  <si>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</si>
  <si>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</si>
  <si>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</si>
  <si>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</si>
  <si>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</si>
  <si>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</si>
  <si>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</si>
  <si>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</si>
  <si>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</si>
  <si>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</si>
  <si>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</si>
  <si>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</si>
  <si>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</si>
  <si>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</si>
  <si>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</si>
  <si>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</si>
  <si>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</si>
  <si>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</si>
  <si>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</si>
  <si>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</si>
  <si>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</si>
  <si>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</si>
  <si>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</si>
  <si>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</si>
  <si>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</si>
  <si>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</si>
  <si>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</si>
  <si>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</si>
  <si>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</si>
  <si>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</si>
  <si>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</si>
  <si>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</si>
  <si>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</si>
  <si>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</si>
  <si>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</si>
  <si>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</si>
  <si>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</si>
  <si>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</si>
  <si>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</si>
  <si>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</si>
  <si>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</si>
  <si>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</si>
  <si>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</si>
  <si>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</si>
  <si>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</si>
  <si>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</si>
  <si>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</si>
  <si>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</si>
  <si>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</si>
  <si>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</si>
  <si>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</si>
  <si>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</si>
  <si>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</si>
  <si>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</si>
  <si>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</si>
  <si>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</si>
  <si>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</si>
  <si>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</si>
  <si>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</si>
  <si>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</si>
  <si>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</si>
  <si>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</si>
  <si>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</si>
  <si>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</si>
  <si>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</si>
  <si>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</si>
  <si>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</si>
  <si>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</si>
  <si>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</si>
  <si>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</si>
  <si>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</si>
  <si>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</si>
  <si>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</si>
  <si>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</si>
  <si>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</si>
  <si>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</si>
  <si>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</si>
  <si>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</si>
  <si>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</si>
  <si>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</si>
  <si>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</si>
  <si>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</si>
  <si>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</si>
  <si>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</si>
  <si>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</si>
  <si>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</si>
  <si>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</si>
  <si>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</si>
  <si>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</si>
  <si>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</si>
  <si>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</si>
  <si>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</si>
  <si>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</si>
  <si>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</si>
  <si>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</si>
  <si>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</si>
  <si>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</si>
  <si>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</si>
  <si>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</si>
  <si>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</si>
  <si>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</si>
  <si>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</si>
  <si>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</si>
  <si>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</si>
  <si>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</si>
  <si>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</si>
  <si>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</si>
  <si>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</si>
  <si>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</si>
  <si>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</si>
  <si>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</si>
  <si>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</si>
  <si>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</si>
  <si>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</si>
  <si>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</si>
  <si>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</si>
  <si>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</si>
  <si>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</si>
  <si>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</si>
  <si>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</si>
  <si>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</si>
  <si>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</si>
  <si>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</si>
  <si>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</si>
  <si>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</si>
  <si>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</si>
  <si>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</si>
  <si>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</si>
  <si>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</si>
  <si>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</si>
  <si>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</si>
  <si>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</si>
  <si>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</si>
  <si>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</si>
  <si>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</si>
  <si>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</si>
  <si>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</si>
  <si>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</si>
  <si>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</si>
  <si>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</si>
  <si>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</si>
  <si>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</si>
  <si>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</si>
  <si>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</si>
  <si>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</si>
  <si>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</si>
  <si>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</si>
  <si>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</si>
  <si>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</si>
  <si>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</si>
  <si>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</si>
  <si>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</si>
  <si>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</si>
  <si>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</si>
  <si>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</si>
  <si>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</si>
  <si>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</si>
  <si>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</si>
  <si>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</si>
  <si>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</si>
  <si>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</si>
  <si>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</si>
  <si>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</si>
  <si>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</si>
  <si>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</si>
  <si>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</si>
  <si>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</si>
  <si>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</si>
  <si>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</si>
  <si>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</si>
  <si>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</si>
  <si>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</si>
  <si>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</si>
  <si>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</si>
  <si>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</si>
  <si>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</si>
  <si>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</si>
  <si>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</si>
  <si>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</si>
  <si>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</si>
  <si>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</si>
  <si>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</si>
  <si>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</si>
  <si>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</si>
  <si>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</si>
  <si>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</si>
  <si>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</si>
  <si>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</si>
  <si>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</si>
  <si>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</si>
  <si>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</si>
  <si>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</si>
  <si>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</si>
  <si>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</si>
  <si>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</si>
  <si>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</si>
  <si>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</si>
  <si>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</si>
  <si>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</si>
  <si>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</si>
  <si>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</si>
  <si>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</si>
  <si>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</si>
  <si>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</si>
  <si>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</si>
  <si>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</si>
  <si>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</si>
  <si>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</si>
  <si>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</si>
  <si>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</si>
  <si>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</si>
  <si>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</si>
  <si>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</si>
  <si>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</si>
  <si>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</si>
  <si>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</si>
  <si>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</si>
  <si>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</si>
  <si>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</si>
  <si>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</si>
  <si>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</si>
  <si>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</si>
  <si>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</si>
  <si>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</si>
  <si>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</si>
  <si>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</si>
  <si>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</si>
  <si>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</si>
  <si>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</si>
  <si>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</si>
  <si>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</si>
  <si>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</si>
  <si>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</si>
  <si>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</si>
  <si>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</si>
  <si>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</si>
  <si>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</si>
  <si>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</si>
  <si>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</si>
  <si>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</si>
  <si>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</si>
  <si>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</si>
  <si>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</si>
  <si>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</si>
  <si>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</si>
  <si>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</si>
  <si>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</si>
  <si>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</si>
  <si>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</si>
  <si>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</si>
  <si>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</si>
  <si>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</si>
  <si>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</si>
  <si>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</si>
  <si>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</si>
  <si>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</si>
  <si>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</si>
  <si>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</si>
  <si>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</si>
  <si>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</si>
  <si>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</si>
  <si>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</si>
  <si>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</si>
  <si>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</si>
  <si>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</si>
  <si>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</si>
  <si>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</si>
  <si>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</si>
  <si>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</si>
  <si>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</si>
  <si>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</si>
  <si>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</si>
  <si>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</si>
  <si>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</si>
  <si>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</si>
  <si>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</si>
  <si>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</si>
  <si>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</si>
  <si>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</si>
  <si>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</si>
  <si>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</si>
  <si>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</si>
  <si>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</si>
  <si>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</si>
  <si>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</si>
  <si>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</si>
  <si>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</si>
  <si>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</si>
  <si>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</si>
  <si>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</si>
  <si>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</si>
  <si>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</si>
  <si>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</si>
  <si>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</si>
  <si>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</si>
  <si>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</si>
  <si>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</si>
  <si>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</si>
  <si>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</si>
  <si>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</si>
  <si>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</si>
  <si>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</si>
  <si>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</si>
  <si>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</si>
  <si>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</si>
  <si>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</si>
  <si>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</si>
  <si>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</si>
  <si>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</si>
  <si>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</si>
  <si>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</si>
  <si>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</si>
  <si>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</si>
  <si>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</si>
  <si>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</si>
  <si>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</si>
  <si>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</si>
  <si>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</si>
  <si>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</si>
  <si>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</si>
  <si>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</si>
  <si>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</si>
  <si>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</si>
  <si>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</si>
  <si>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</si>
  <si>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</si>
  <si>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</si>
  <si>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</si>
  <si>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</si>
  <si>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</si>
  <si>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</si>
  <si>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</si>
  <si>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</si>
  <si>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</si>
  <si>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</si>
  <si>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</si>
  <si>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</si>
  <si>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</si>
  <si>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</si>
  <si>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</si>
  <si>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</si>
  <si>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</si>
  <si>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</si>
  <si>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</si>
  <si>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</si>
  <si>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</si>
  <si>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</si>
  <si>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</si>
  <si>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</si>
  <si>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</si>
  <si>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</si>
  <si>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</si>
  <si>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</si>
  <si>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</si>
  <si>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</si>
  <si>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</si>
  <si>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</si>
  <si>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</si>
  <si>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</si>
  <si>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</si>
  <si>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</si>
  <si>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</si>
  <si>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</si>
  <si>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</si>
  <si>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</si>
  <si>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</si>
  <si>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</si>
  <si>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</si>
  <si>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</si>
  <si>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</si>
  <si>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</si>
  <si>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</si>
  <si>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</si>
  <si>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</si>
  <si>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</si>
  <si>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</si>
  <si>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</si>
  <si>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</si>
  <si>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</si>
  <si>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</si>
  <si>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</si>
  <si>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</si>
  <si>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</si>
  <si>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</si>
  <si>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</si>
  <si>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</si>
  <si>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</si>
  <si>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</si>
  <si>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</si>
  <si>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</si>
  <si>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</si>
  <si>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</si>
  <si>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</si>
  <si>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</si>
  <si>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</si>
  <si>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</si>
  <si>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</si>
  <si>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</si>
  <si>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</si>
  <si>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</si>
  <si>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</si>
  <si>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</si>
  <si>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</si>
  <si>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</si>
  <si>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</si>
  <si>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</si>
  <si>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</si>
  <si>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</si>
  <si>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</si>
  <si>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</si>
  <si>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</si>
  <si>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</si>
  <si>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</si>
  <si>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</si>
  <si>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</si>
  <si>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</si>
  <si>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</si>
  <si>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</si>
  <si>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</si>
  <si>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</si>
  <si>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</si>
  <si>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</si>
  <si>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</si>
  <si>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</si>
  <si>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</si>
  <si>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</si>
  <si>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</si>
  <si>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</si>
  <si>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</si>
  <si>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</si>
  <si>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</si>
  <si>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</si>
  <si>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</si>
  <si>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</si>
  <si>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</si>
  <si>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</si>
  <si>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</si>
  <si>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</si>
  <si>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</si>
  <si>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</si>
  <si>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</si>
  <si>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</si>
  <si>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</si>
  <si>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</si>
  <si>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</si>
  <si>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</si>
  <si>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</si>
  <si>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</si>
  <si>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</si>
  <si>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</si>
  <si>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</si>
  <si>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</si>
  <si>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</si>
  <si>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</si>
  <si>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</si>
  <si>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</si>
  <si>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</si>
  <si>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</si>
  <si>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</si>
  <si>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</si>
  <si>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</si>
  <si>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</si>
  <si>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</si>
  <si>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</si>
  <si>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</si>
  <si>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</si>
  <si>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</si>
  <si>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</si>
  <si>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</si>
  <si>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</si>
  <si>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</si>
  <si>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</si>
  <si>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</si>
  <si>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</si>
  <si>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</si>
  <si>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</si>
  <si>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</si>
  <si>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</si>
  <si>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</si>
  <si>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</si>
  <si>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</si>
  <si>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</si>
  <si>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</si>
  <si>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</si>
  <si>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</si>
  <si>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</si>
  <si>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</si>
  <si>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</si>
  <si>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</si>
  <si>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</si>
  <si>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</si>
  <si>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</si>
  <si>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</si>
  <si>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</si>
  <si>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</si>
  <si>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</si>
  <si>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</si>
  <si>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</si>
  <si>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</si>
  <si>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</si>
  <si>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</si>
  <si>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</si>
  <si>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</si>
  <si>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</si>
  <si>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</si>
  <si>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</si>
  <si>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</si>
  <si>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</si>
  <si>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</si>
  <si>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</si>
  <si>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</si>
  <si>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</si>
  <si>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</si>
  <si>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</si>
  <si>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</si>
  <si>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</si>
  <si>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</si>
  <si>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</si>
  <si>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</si>
  <si>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</si>
  <si>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</si>
  <si>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</si>
  <si>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</si>
  <si>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</si>
  <si>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</si>
  <si>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</si>
  <si>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</si>
  <si>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</si>
  <si>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</si>
  <si>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</si>
  <si>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</si>
  <si>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</si>
  <si>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</si>
  <si>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</si>
  <si>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</si>
  <si>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</si>
  <si>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</si>
  <si>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</si>
  <si>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</si>
  <si>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</si>
  <si>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</si>
  <si>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</si>
  <si>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</si>
  <si>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</si>
  <si>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</si>
  <si>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</si>
  <si>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</si>
  <si>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</si>
  <si>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</si>
  <si>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</si>
  <si>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</si>
  <si>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</si>
  <si>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</si>
  <si>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</si>
  <si>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</si>
  <si>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</si>
  <si>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</si>
  <si>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</si>
  <si>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</si>
  <si>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</si>
  <si>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</si>
  <si>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</si>
  <si>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</si>
  <si>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</si>
  <si>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</si>
  <si>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</si>
  <si>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</si>
  <si>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</si>
  <si>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</si>
  <si>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</si>
  <si>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</si>
  <si>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</si>
  <si>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</si>
  <si>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</si>
  <si>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</si>
  <si>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</si>
  <si>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</si>
  <si>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</si>
  <si>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</si>
  <si>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</si>
  <si>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</si>
  <si>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</si>
  <si>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</si>
  <si>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</si>
  <si>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</si>
  <si>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</si>
  <si>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</si>
  <si>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</si>
  <si>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</si>
  <si>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</si>
  <si>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</si>
  <si>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</si>
  <si>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</si>
  <si>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</si>
  <si>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</si>
  <si>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</si>
  <si>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</si>
  <si>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</si>
  <si>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</si>
  <si>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</si>
  <si>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</si>
  <si>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</si>
  <si>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</si>
  <si>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</si>
  <si>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</si>
  <si>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</si>
  <si>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</si>
  <si>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</si>
  <si>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</si>
  <si>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</si>
  <si>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</si>
  <si>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</si>
  <si>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</si>
  <si>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</si>
  <si>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</si>
  <si>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</si>
  <si>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</si>
  <si>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</si>
  <si>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</si>
  <si>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</si>
  <si>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</si>
  <si>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</si>
  <si>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</si>
  <si>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</si>
  <si>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</si>
  <si>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</si>
  <si>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</si>
  <si>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</si>
  <si>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</si>
  <si>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</si>
  <si>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</si>
  <si>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</si>
  <si>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</si>
  <si>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</si>
  <si>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</si>
  <si>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</si>
  <si>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</si>
  <si>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</si>
  <si>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</si>
  <si>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</si>
  <si>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</si>
  <si>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</si>
  <si>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</si>
  <si>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</si>
  <si>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</si>
  <si>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</si>
  <si>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</si>
  <si>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</si>
  <si>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</si>
  <si>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</si>
  <si>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</si>
  <si>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</si>
  <si>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</si>
  <si>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</si>
  <si>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</si>
  <si>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</si>
  <si>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</si>
  <si>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</si>
  <si>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</si>
  <si>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</si>
  <si>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</si>
  <si>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</si>
  <si>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</si>
  <si>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</si>
  <si>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</si>
  <si>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</si>
  <si>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</si>
  <si>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</si>
  <si>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</si>
  <si>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</si>
  <si>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</si>
  <si>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</si>
  <si>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</si>
  <si>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</si>
  <si>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</si>
  <si>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</si>
  <si>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</si>
  <si>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</si>
  <si>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</si>
  <si>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</si>
  <si>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</si>
  <si>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</si>
  <si>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</si>
  <si>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</si>
  <si>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</si>
  <si>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</si>
  <si>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</si>
  <si>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</si>
  <si>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</si>
  <si>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</si>
  <si>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</si>
  <si>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</si>
  <si>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</si>
  <si>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</si>
  <si>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</si>
  <si>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</si>
  <si>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</si>
  <si>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</si>
  <si>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</si>
  <si>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</si>
  <si>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</si>
  <si>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</si>
  <si>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</si>
  <si>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</si>
  <si>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</si>
  <si>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</si>
  <si>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</si>
  <si>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</si>
  <si>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</si>
  <si>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</si>
  <si>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</si>
  <si>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</si>
  <si>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</si>
  <si>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</si>
  <si>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</si>
  <si>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</si>
  <si>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</si>
  <si>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</si>
  <si>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</si>
  <si>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</si>
  <si>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</si>
  <si>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</si>
  <si>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</si>
  <si>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</si>
  <si>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</si>
  <si>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</si>
  <si>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</si>
  <si>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</si>
  <si>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</si>
  <si>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</si>
  <si>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</si>
  <si>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</si>
  <si>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</si>
  <si>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</si>
  <si>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</si>
  <si>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</si>
  <si>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</si>
  <si>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</si>
  <si>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</si>
  <si>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</si>
  <si>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</si>
  <si>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</si>
  <si>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</si>
  <si>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</si>
  <si>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</si>
  <si>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</si>
  <si>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</si>
  <si>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</si>
  <si>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</si>
  <si>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</si>
  <si>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</si>
  <si>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</si>
  <si>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</si>
  <si>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</si>
  <si>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</si>
  <si>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</si>
  <si>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</si>
  <si>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</si>
  <si>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</si>
  <si>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</si>
  <si>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</si>
  <si>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</si>
  <si>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</si>
  <si>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</si>
  <si>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</si>
  <si>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</si>
  <si>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</si>
  <si>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</si>
  <si>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</si>
  <si>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</si>
  <si>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</si>
  <si>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</si>
  <si>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</si>
  <si>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</si>
  <si>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</si>
  <si>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</si>
  <si>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</si>
  <si>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</si>
  <si>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</si>
  <si>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</si>
  <si>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</si>
  <si>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</si>
  <si>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</si>
  <si>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</si>
  <si>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</si>
  <si>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</si>
  <si>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</si>
  <si>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</si>
  <si>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</si>
  <si>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</si>
  <si>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</si>
  <si>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</si>
  <si>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</si>
  <si>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</si>
  <si>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</si>
  <si>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</si>
  <si>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</si>
  <si>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</si>
  <si>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</si>
  <si>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</si>
  <si>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</si>
  <si>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</si>
  <si>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</si>
  <si>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</si>
  <si>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</si>
  <si>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</si>
  <si>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</si>
  <si>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</si>
  <si>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</si>
  <si>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</si>
  <si>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</si>
  <si>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</si>
  <si>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</si>
  <si>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</si>
  <si>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</si>
  <si>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</si>
  <si>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</si>
  <si>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</si>
  <si>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</si>
  <si>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</si>
  <si>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</si>
  <si>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</si>
  <si>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</si>
  <si>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</si>
  <si>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</si>
  <si>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</si>
  <si>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</si>
  <si>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</si>
  <si>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</si>
  <si>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</si>
  <si>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</si>
  <si>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</si>
  <si>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</si>
  <si>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</si>
  <si>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</si>
  <si>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</si>
  <si>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</si>
  <si>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</si>
  <si>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</si>
  <si>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</si>
  <si>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</si>
  <si>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</si>
  <si>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</si>
  <si>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</si>
  <si>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</si>
  <si>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</si>
  <si>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</si>
  <si>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</si>
  <si>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</si>
  <si>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</si>
  <si>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</si>
  <si>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</si>
  <si>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</si>
  <si>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</si>
  <si>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</si>
  <si>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</si>
  <si>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</si>
  <si>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</si>
  <si>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</si>
  <si>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</si>
  <si>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</si>
  <si>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</si>
  <si>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</si>
  <si>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</si>
  <si>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</si>
  <si>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</si>
  <si>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</si>
  <si>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</si>
  <si>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</si>
  <si>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</si>
  <si>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</si>
  <si>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</si>
  <si>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</si>
  <si>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</si>
  <si>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</si>
  <si>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</si>
  <si>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</si>
  <si>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</si>
  <si>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</si>
  <si>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</si>
  <si>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</si>
  <si>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</si>
  <si>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</si>
  <si>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</si>
  <si>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</si>
  <si>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</si>
  <si>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</si>
  <si>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</si>
  <si>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</si>
  <si>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</si>
  <si>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</si>
  <si>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</si>
  <si>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</si>
  <si>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</si>
  <si>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</si>
  <si>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</si>
  <si>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</si>
  <si>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</si>
  <si>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</si>
  <si>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</si>
  <si>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</si>
  <si>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</si>
  <si>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</si>
  <si>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</si>
  <si>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</si>
  <si>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</si>
  <si>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</si>
  <si>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</si>
  <si>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</si>
  <si>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</si>
  <si>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</si>
  <si>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</si>
  <si>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</si>
  <si>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</si>
  <si>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</si>
  <si>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</si>
  <si>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</si>
  <si>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</si>
  <si>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</si>
  <si>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</si>
  <si>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</si>
  <si>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</si>
  <si>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</si>
  <si>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</si>
  <si>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</si>
  <si>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</si>
  <si>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</si>
  <si>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</si>
  <si>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</si>
  <si>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</si>
  <si>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</si>
  <si>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</si>
  <si>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</si>
  <si>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</si>
  <si>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</si>
  <si>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</si>
  <si>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</si>
  <si>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</si>
  <si>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</si>
  <si>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</si>
  <si>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</si>
  <si>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</si>
  <si>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</si>
  <si>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</si>
  <si>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</si>
  <si>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</si>
  <si>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</si>
  <si>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</si>
  <si>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</si>
  <si>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</si>
  <si>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</si>
  <si>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</si>
  <si>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</si>
  <si>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</si>
  <si>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</si>
  <si>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</si>
  <si>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</si>
  <si>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</si>
  <si>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</si>
  <si>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</si>
  <si>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</si>
  <si>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</si>
  <si>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</si>
  <si>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</si>
  <si>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</si>
  <si>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</si>
  <si>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</si>
  <si>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</si>
  <si>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</si>
  <si>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</si>
  <si>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</si>
  <si>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</si>
  <si>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</si>
  <si>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</si>
  <si>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</si>
  <si>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</si>
  <si>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</si>
  <si>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</si>
  <si>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</si>
  <si>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</si>
  <si>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</si>
  <si>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</si>
  <si>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</si>
  <si>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</si>
  <si>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</si>
  <si>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</si>
  <si>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</si>
  <si>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</si>
  <si>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</si>
  <si>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</si>
  <si>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</si>
  <si>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</si>
  <si>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</si>
  <si>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</si>
  <si>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</si>
  <si>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</si>
  <si>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</si>
  <si>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</si>
  <si>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</si>
  <si>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</si>
  <si>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</si>
  <si>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</si>
  <si>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</si>
  <si>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</si>
  <si>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</si>
  <si>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</si>
  <si>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</si>
  <si>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</si>
  <si>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</si>
  <si>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</si>
  <si>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</si>
  <si>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</si>
  <si>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</si>
  <si>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</si>
  <si>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</si>
  <si>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</si>
  <si>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</si>
  <si>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</si>
  <si>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</si>
  <si>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</si>
  <si>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</si>
  <si>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</si>
  <si>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</si>
  <si>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</si>
  <si>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</si>
  <si>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</si>
  <si>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</si>
  <si>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</si>
  <si>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</si>
  <si>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</si>
  <si>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</si>
  <si>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</si>
  <si>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</si>
  <si>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</si>
  <si>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</si>
  <si>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</si>
  <si>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</si>
  <si>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</si>
  <si>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</si>
  <si>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</si>
  <si>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</si>
  <si>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</si>
  <si>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</si>
  <si>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</si>
  <si>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</si>
  <si>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</si>
  <si>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</si>
  <si>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</si>
  <si>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</si>
  <si>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</si>
  <si>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</si>
  <si>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</si>
  <si>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</si>
  <si>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</si>
  <si>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</si>
  <si>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</si>
  <si>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</si>
  <si>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</si>
  <si>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</si>
  <si>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</si>
  <si>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</si>
  <si>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</si>
  <si>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</si>
  <si>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</si>
  <si>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</si>
  <si>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</si>
  <si>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</si>
  <si>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</si>
  <si>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</si>
  <si>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</si>
  <si>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</si>
  <si>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</si>
  <si>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</si>
  <si>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</si>
  <si>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</si>
  <si>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</si>
  <si>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</si>
  <si>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</si>
  <si>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</si>
  <si>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</si>
  <si>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</si>
  <si>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</si>
  <si>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</si>
  <si>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</si>
  <si>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</si>
  <si>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</si>
  <si>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</si>
  <si>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</si>
  <si>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</si>
  <si>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</si>
  <si>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</si>
  <si>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</si>
  <si>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</si>
  <si>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</si>
  <si>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</si>
  <si>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</si>
  <si>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</si>
  <si>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</si>
  <si>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</si>
  <si>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</si>
  <si>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</si>
  <si>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</si>
  <si>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</si>
  <si>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</si>
  <si>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</si>
  <si>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</si>
  <si>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</si>
  <si>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</si>
  <si>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</si>
  <si>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</si>
  <si>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</si>
  <si>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</si>
  <si>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</si>
  <si>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</si>
  <si>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</si>
  <si>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</si>
  <si>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</si>
  <si>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</si>
  <si>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</si>
  <si>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</si>
  <si>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</si>
  <si>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</si>
  <si>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</si>
  <si>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</si>
  <si>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</si>
  <si>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</si>
  <si>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</si>
  <si>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</si>
  <si>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</si>
  <si>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</si>
  <si>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</si>
  <si>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</si>
  <si>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</si>
  <si>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</si>
  <si>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</si>
  <si>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</si>
  <si>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</si>
  <si>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</si>
  <si>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</si>
  <si>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</si>
  <si>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</si>
  <si>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</si>
  <si>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</si>
  <si>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</si>
  <si>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</si>
  <si>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</si>
  <si>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</si>
  <si>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</si>
  <si>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</si>
  <si>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</si>
  <si>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</si>
  <si>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</si>
  <si>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</si>
  <si>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</si>
  <si>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</si>
  <si>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</si>
  <si>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</si>
  <si>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</si>
  <si>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</si>
  <si>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</si>
  <si>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</si>
  <si>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</si>
  <si>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</si>
  <si>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</si>
  <si>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</si>
  <si>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</si>
  <si>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</si>
  <si>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</si>
  <si>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</si>
  <si>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</si>
  <si>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</si>
  <si>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</si>
  <si>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</si>
  <si>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</si>
  <si>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</si>
  <si>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</si>
  <si>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</si>
  <si>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</si>
  <si>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</si>
  <si>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</si>
  <si>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</si>
  <si>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</si>
  <si>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</si>
  <si>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</si>
  <si>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</si>
  <si>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</si>
  <si>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</si>
  <si>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</si>
  <si>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</si>
  <si>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</si>
  <si>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</si>
  <si>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</si>
  <si>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</si>
  <si>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</si>
  <si>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</si>
  <si>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</si>
  <si>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</si>
  <si>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</si>
  <si>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</si>
  <si>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</si>
  <si>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</si>
  <si>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</si>
  <si>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</si>
  <si>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</si>
  <si>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</si>
  <si>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</si>
  <si>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</si>
  <si>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</si>
  <si>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</si>
  <si>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</si>
  <si>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</si>
  <si>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</si>
  <si>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</si>
  <si>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</si>
  <si>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</si>
  <si>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</si>
  <si>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</si>
  <si>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</si>
  <si>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</si>
  <si>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</si>
  <si>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</si>
  <si>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</si>
  <si>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</si>
  <si>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</si>
  <si>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</si>
  <si>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</si>
  <si>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</si>
  <si>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</si>
  <si>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</si>
  <si>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</si>
  <si>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</si>
  <si>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</si>
  <si>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</si>
  <si>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</si>
  <si>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</si>
  <si>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</si>
  <si>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</si>
  <si>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</si>
  <si>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</si>
  <si>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</si>
  <si>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</si>
  <si>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</si>
  <si>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</si>
  <si>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</si>
  <si>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</si>
  <si>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</si>
  <si>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</si>
  <si>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</si>
  <si>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</si>
  <si>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</si>
  <si>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</si>
  <si>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</si>
  <si>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</si>
  <si>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</si>
  <si>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</si>
  <si>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</si>
  <si>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</si>
  <si>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</si>
  <si>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</si>
  <si>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</si>
  <si>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</si>
  <si>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</si>
  <si>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</si>
  <si>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</si>
  <si>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</si>
  <si>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</si>
  <si>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</si>
  <si>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</si>
  <si>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</si>
  <si>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</si>
  <si>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</si>
  <si>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</si>
  <si>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</si>
  <si>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</si>
  <si>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</si>
  <si>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</si>
  <si>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</si>
  <si>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</si>
  <si>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</si>
  <si>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</si>
  <si>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</si>
  <si>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</si>
  <si>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</si>
  <si>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</si>
  <si>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</si>
  <si>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</si>
  <si>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</si>
  <si>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</si>
  <si>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</si>
  <si>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</si>
  <si>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</si>
  <si>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</si>
  <si>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</si>
  <si>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</si>
  <si>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</si>
  <si>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</si>
  <si>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</si>
  <si>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</si>
  <si>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</si>
  <si>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</si>
  <si>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</si>
  <si>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</si>
  <si>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</si>
  <si>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</si>
  <si>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</si>
  <si>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</si>
  <si>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</si>
  <si>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</si>
  <si>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</si>
  <si>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</si>
  <si>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</si>
  <si>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</si>
  <si>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</si>
  <si>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</si>
  <si>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</si>
  <si>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</si>
  <si>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</si>
  <si>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</si>
  <si>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</si>
  <si>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</si>
  <si>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</si>
  <si>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</si>
  <si>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</si>
  <si>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</si>
  <si>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</si>
  <si>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</si>
  <si>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</si>
  <si>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</si>
  <si>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</si>
  <si>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</si>
  <si>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</si>
  <si>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</si>
  <si>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</si>
  <si>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</si>
  <si>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</si>
  <si>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</si>
  <si>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</si>
  <si>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</si>
  <si>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</si>
  <si>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</si>
  <si>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</si>
  <si>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</si>
  <si>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</si>
  <si>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</si>
  <si>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</si>
  <si>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</si>
  <si>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</si>
  <si>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</si>
  <si>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</si>
  <si>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</si>
  <si>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</si>
  <si>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</si>
  <si>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</si>
  <si>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</si>
  <si>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</si>
  <si>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</si>
  <si>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</si>
  <si>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</si>
  <si>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</si>
  <si>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</si>
  <si>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</si>
  <si>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</si>
  <si>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</si>
  <si>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</si>
  <si>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</si>
  <si>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</si>
  <si>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</si>
  <si>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</si>
  <si>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</si>
  <si>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</si>
  <si>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</si>
  <si>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</si>
  <si>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</si>
  <si>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</si>
  <si>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</si>
  <si>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</si>
  <si>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</si>
  <si>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</si>
  <si>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</si>
  <si>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</si>
  <si>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</si>
  <si>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</si>
  <si>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</si>
  <si>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</si>
  <si>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</si>
  <si>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</si>
  <si>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</si>
  <si>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</si>
  <si>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</si>
  <si>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</si>
  <si>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</si>
  <si>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</si>
  <si>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</si>
  <si>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</si>
  <si>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</si>
  <si>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</si>
  <si>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</si>
  <si>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</si>
  <si>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</si>
  <si>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</si>
  <si>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</si>
  <si>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</si>
  <si>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</si>
  <si>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</si>
  <si>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</si>
  <si>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</si>
  <si>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</si>
  <si>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</si>
  <si>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</si>
  <si>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</si>
  <si>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</si>
  <si>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</si>
  <si>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</si>
  <si>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</si>
  <si>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</si>
  <si>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</si>
  <si>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</si>
  <si>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</si>
  <si>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</si>
  <si>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</si>
  <si>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</si>
  <si>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</si>
  <si>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</si>
  <si>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</si>
  <si>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</si>
  <si>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</si>
  <si>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</si>
  <si>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</si>
  <si>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</si>
  <si>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</si>
  <si>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</si>
  <si>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</si>
  <si>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</si>
  <si>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</si>
  <si>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</si>
  <si>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</si>
  <si>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</si>
  <si>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</si>
  <si>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</si>
  <si>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</si>
  <si>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</si>
  <si>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</si>
  <si>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</si>
  <si>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</si>
  <si>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</si>
  <si>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</si>
  <si>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</si>
  <si>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</si>
  <si>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</si>
  <si>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</si>
  <si>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</si>
  <si>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</si>
  <si>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</si>
  <si>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</si>
  <si>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</si>
  <si>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</si>
  <si>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</si>
  <si>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</si>
  <si>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</si>
  <si>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</si>
  <si>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</si>
  <si>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</si>
  <si>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</si>
  <si>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</si>
  <si>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</si>
  <si>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</si>
  <si>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</si>
  <si>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</si>
  <si>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</si>
  <si>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</si>
  <si>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</si>
  <si>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</si>
  <si>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</si>
  <si>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</si>
  <si>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</si>
  <si>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</si>
  <si>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</si>
  <si>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</si>
  <si>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</si>
  <si>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</si>
  <si>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</si>
  <si>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</si>
  <si>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</si>
  <si>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</si>
  <si>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</si>
  <si>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</si>
  <si>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</si>
  <si>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</si>
  <si>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</si>
  <si>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</si>
  <si>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</si>
  <si>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</si>
  <si>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</si>
  <si>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</si>
  <si>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</si>
  <si>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</si>
  <si>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</si>
  <si>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</si>
  <si>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</si>
  <si>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</si>
  <si>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</si>
  <si>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</si>
  <si>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</si>
  <si>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</si>
  <si>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</si>
  <si>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</si>
  <si>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</si>
  <si>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</si>
  <si>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</si>
  <si>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</si>
  <si>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</si>
  <si>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</si>
  <si>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</si>
  <si>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</si>
  <si>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</si>
  <si>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</si>
  <si>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</si>
  <si>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</si>
  <si>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</si>
  <si>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</si>
  <si>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</si>
  <si>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</si>
  <si>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</si>
  <si>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</si>
  <si>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</si>
  <si>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</si>
  <si>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</si>
  <si>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</si>
  <si>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</si>
  <si>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</si>
  <si>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</si>
  <si>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</si>
  <si>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</si>
  <si>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</si>
  <si>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</si>
  <si>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</si>
  <si>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</si>
  <si>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</si>
  <si>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</si>
  <si>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</si>
  <si>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</si>
  <si>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</si>
  <si>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</si>
  <si>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</si>
  <si>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</si>
  <si>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</si>
  <si>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</si>
  <si>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</si>
  <si>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</si>
  <si>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</si>
  <si>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</si>
  <si>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</si>
  <si>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</si>
  <si>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</si>
  <si>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</si>
  <si>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</si>
  <si>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</si>
  <si>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</si>
  <si>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</si>
  <si>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</si>
  <si>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</si>
  <si>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</si>
  <si>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</si>
  <si>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</si>
  <si>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</si>
  <si>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</si>
  <si>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</si>
  <si>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</si>
  <si>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</si>
  <si>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</si>
  <si>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</si>
  <si>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</si>
  <si>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</si>
  <si>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</si>
  <si>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</si>
  <si>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</si>
  <si>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</si>
  <si>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</si>
  <si>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</si>
  <si>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</si>
  <si>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</si>
  <si>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</si>
  <si>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</si>
  <si>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</si>
  <si>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</si>
  <si>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</si>
  <si>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</si>
  <si>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</si>
  <si>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</si>
  <si>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</si>
  <si>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</si>
  <si>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</si>
  <si>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</si>
  <si>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</si>
  <si>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</si>
  <si>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</si>
  <si>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</si>
  <si>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</si>
  <si>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</si>
  <si>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</si>
  <si>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</si>
  <si>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</si>
  <si>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</si>
  <si>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</si>
  <si>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</si>
  <si>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</si>
  <si>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</si>
  <si>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</si>
  <si>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</si>
  <si>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</si>
  <si>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</si>
  <si>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</si>
  <si>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</si>
  <si>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</si>
  <si>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</si>
  <si>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</si>
  <si>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</si>
  <si>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</si>
  <si>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</si>
  <si>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</si>
  <si>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</si>
  <si>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</si>
  <si>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</si>
  <si>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</si>
  <si>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</si>
  <si>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</si>
  <si>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</si>
  <si>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</si>
  <si>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</si>
  <si>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</si>
  <si>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</si>
  <si>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</si>
  <si>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</si>
  <si>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</si>
  <si>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</si>
  <si>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</si>
  <si>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</si>
  <si>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</si>
  <si>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</si>
  <si>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</si>
  <si>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</si>
  <si>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</si>
  <si>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</si>
  <si>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</si>
  <si>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</si>
  <si>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</si>
  <si>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</si>
  <si>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</si>
  <si>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</si>
  <si>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</si>
  <si>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</si>
  <si>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</si>
  <si>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</si>
  <si>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</si>
  <si>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</si>
  <si>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</si>
  <si>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</si>
  <si>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</si>
  <si>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</si>
  <si>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</si>
  <si>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</si>
  <si>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</si>
  <si>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</si>
  <si>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</si>
  <si>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</si>
  <si>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</si>
  <si>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</si>
  <si>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</si>
  <si>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</si>
  <si>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</si>
  <si>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</si>
  <si>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</si>
  <si>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</si>
  <si>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</si>
  <si>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</si>
  <si>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</si>
  <si>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</si>
  <si>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</si>
  <si>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</si>
  <si>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</si>
  <si>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</si>
  <si>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</si>
  <si>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</si>
  <si>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</si>
  <si>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</si>
  <si>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</si>
  <si>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</si>
  <si>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</si>
  <si>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</si>
  <si>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</si>
  <si>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</si>
  <si>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</si>
  <si>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</si>
  <si>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</si>
  <si>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</si>
  <si>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</si>
  <si>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</si>
  <si>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</si>
  <si>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</si>
  <si>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</si>
  <si>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</si>
  <si>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</si>
  <si>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</si>
  <si>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</si>
  <si>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</si>
  <si>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</si>
  <si>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</si>
  <si>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</si>
  <si>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</si>
  <si>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</si>
  <si>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</si>
  <si>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</si>
  <si>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</si>
  <si>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</si>
  <si>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</si>
  <si>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</si>
  <si>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</si>
  <si>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</si>
  <si>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</si>
  <si>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</si>
  <si>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</si>
  <si>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</si>
  <si>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</si>
  <si>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</si>
  <si>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</si>
  <si>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</si>
  <si>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</si>
  <si>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</si>
  <si>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</si>
  <si>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</si>
  <si>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</si>
  <si>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</si>
  <si>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</si>
  <si>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</si>
  <si>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</si>
  <si>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</si>
  <si>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</si>
  <si>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</si>
  <si>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</si>
  <si>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</si>
  <si>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</si>
  <si>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</si>
  <si>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</si>
  <si>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</si>
  <si>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</si>
  <si>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</si>
  <si>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</si>
  <si>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</si>
  <si>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</si>
  <si>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</si>
  <si>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</si>
  <si>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</si>
  <si>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</si>
  <si>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</si>
  <si>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</si>
  <si>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</si>
  <si>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</si>
  <si>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</si>
  <si>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</si>
  <si>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</si>
  <si>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</si>
  <si>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</si>
  <si>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</si>
  <si>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</si>
  <si>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</si>
  <si>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</si>
  <si>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</si>
  <si>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</si>
  <si>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</si>
  <si>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</si>
  <si>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</si>
  <si>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</si>
  <si>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</si>
  <si>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</si>
  <si>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</si>
  <si>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</si>
  <si>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</si>
  <si>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</si>
  <si>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</si>
  <si>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</si>
  <si>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</si>
  <si>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</si>
  <si>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</si>
  <si>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</si>
  <si>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</si>
  <si>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</si>
  <si>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</si>
  <si>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</si>
  <si>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</si>
  <si>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</si>
  <si>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</si>
  <si>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</si>
  <si>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</si>
  <si>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</si>
  <si>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</si>
  <si>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</si>
  <si>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</si>
  <si>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</si>
  <si>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</si>
  <si>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</si>
  <si>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</si>
  <si>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</si>
  <si>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</si>
  <si>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</si>
  <si>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</si>
  <si>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</si>
  <si>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</si>
  <si>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</si>
  <si>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</si>
  <si>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</si>
  <si>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</si>
  <si>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</si>
  <si>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</si>
  <si>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</si>
  <si>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</si>
  <si>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</si>
  <si>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</si>
  <si>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</si>
  <si>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</si>
  <si>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</si>
  <si>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</si>
  <si>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</si>
  <si>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</si>
  <si>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</si>
  <si>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</si>
  <si>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</si>
  <si>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</si>
  <si>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</si>
  <si>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</si>
  <si>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</si>
  <si>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</si>
  <si>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</si>
  <si>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</si>
  <si>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</si>
  <si>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</si>
  <si>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</si>
  <si>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</si>
  <si>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</si>
  <si>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</si>
  <si>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</si>
  <si>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</si>
  <si>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</si>
  <si>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</si>
  <si>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</si>
  <si>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</si>
  <si>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</si>
  <si>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</si>
  <si>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</si>
  <si>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</si>
  <si>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</si>
  <si>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</si>
  <si>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</si>
  <si>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</si>
  <si>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</si>
  <si>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</si>
  <si>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</si>
  <si>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</si>
  <si>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</si>
  <si>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</si>
  <si>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</si>
  <si>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</si>
  <si>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</si>
  <si>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</si>
  <si>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</si>
  <si>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</si>
  <si>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</si>
  <si>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</si>
  <si>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</si>
  <si>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</si>
  <si>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</si>
  <si>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</si>
  <si>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</si>
  <si>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</si>
  <si>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</si>
  <si>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</si>
  <si>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</si>
  <si>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</si>
  <si>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</si>
  <si>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</si>
  <si>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</si>
  <si>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</si>
  <si>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</si>
  <si>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</si>
  <si>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</si>
  <si>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</si>
  <si>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</si>
  <si>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</si>
  <si>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</si>
  <si>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</si>
  <si>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</si>
  <si>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</si>
  <si>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</si>
  <si>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</si>
  <si>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</si>
  <si>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</si>
  <si>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</si>
  <si>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</si>
  <si>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</si>
  <si>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</si>
  <si>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</si>
  <si>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</si>
  <si>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</si>
  <si>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</si>
  <si>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</si>
  <si>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</si>
  <si>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</si>
  <si>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</si>
  <si>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</si>
  <si>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</si>
  <si>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</si>
  <si>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</si>
  <si>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</si>
  <si>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</si>
  <si>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</si>
  <si>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</si>
  <si>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</si>
  <si>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</si>
  <si>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</si>
  <si>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</si>
  <si>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</si>
  <si>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</si>
  <si>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</si>
  <si>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</si>
  <si>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</si>
  <si>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</si>
  <si>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</si>
  <si>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</si>
  <si>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</si>
  <si>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</si>
  <si>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</si>
  <si>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</si>
  <si>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</si>
  <si>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</si>
  <si>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</si>
  <si>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</si>
  <si>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</si>
  <si>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</si>
  <si>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</si>
  <si>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</si>
  <si>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</si>
  <si>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</si>
  <si>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</si>
  <si>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</si>
  <si>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</si>
  <si>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</si>
  <si>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</si>
  <si>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</si>
  <si>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</si>
  <si>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</si>
  <si>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</si>
  <si>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</si>
  <si>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</si>
  <si>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</si>
  <si>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</si>
  <si>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</si>
  <si>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</si>
  <si>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</si>
  <si>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</si>
  <si>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</si>
  <si>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</si>
  <si>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</si>
  <si>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</si>
  <si>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</si>
  <si>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</si>
  <si>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</si>
  <si>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</si>
  <si>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</si>
  <si>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</si>
  <si>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</si>
  <si>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</si>
  <si>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</si>
  <si>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</si>
  <si>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</si>
  <si>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</si>
  <si>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</si>
  <si>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</si>
  <si>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</si>
  <si>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</si>
  <si>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</si>
  <si>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</si>
  <si>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</si>
  <si>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</si>
  <si>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</si>
  <si>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</si>
  <si>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</si>
  <si>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</si>
  <si>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</si>
  <si>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</si>
  <si>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</si>
  <si>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</si>
  <si>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</si>
  <si>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</si>
  <si>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</si>
  <si>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</si>
  <si>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</si>
  <si>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</si>
  <si>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</si>
  <si>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</si>
  <si>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</si>
  <si>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</si>
  <si>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</si>
  <si>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</si>
  <si>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</si>
  <si>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</si>
  <si>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</si>
  <si>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</si>
  <si>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</si>
  <si>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</si>
  <si>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</si>
  <si>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</si>
  <si>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</si>
  <si>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</si>
  <si>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</si>
  <si>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</si>
  <si>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</si>
  <si>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</si>
  <si>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</si>
  <si>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</si>
  <si>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</si>
  <si>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</si>
  <si>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</si>
  <si>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</si>
  <si>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</si>
  <si>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</si>
  <si>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</si>
  <si>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</si>
  <si>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</si>
  <si>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</si>
  <si>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</si>
  <si>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</si>
  <si>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</si>
  <si>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</si>
  <si>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</si>
  <si>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</si>
  <si>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</si>
  <si>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</si>
  <si>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</si>
  <si>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</si>
  <si>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</si>
  <si>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</si>
  <si>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</si>
  <si>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</si>
  <si>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</si>
  <si>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</si>
  <si>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</si>
  <si>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</si>
  <si>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</si>
  <si>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</si>
  <si>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</si>
  <si>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</si>
  <si>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</si>
  <si>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</si>
  <si>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</si>
  <si>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</si>
  <si>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</si>
  <si>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</si>
  <si>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</si>
  <si>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</si>
  <si>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</si>
  <si>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</si>
  <si>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</si>
  <si>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</si>
  <si>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</si>
  <si>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</si>
  <si>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</si>
  <si>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</si>
  <si>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</si>
  <si>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</si>
  <si>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</si>
  <si>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</si>
  <si>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</si>
  <si>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</si>
  <si>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</si>
  <si>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</si>
  <si>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</si>
  <si>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</si>
  <si>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</si>
  <si>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</si>
  <si>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</si>
  <si>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</si>
  <si>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</si>
  <si>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</si>
  <si>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</si>
  <si>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</si>
  <si>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</si>
  <si>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</si>
  <si>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</si>
  <si>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</si>
  <si>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</si>
  <si>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</si>
  <si>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</si>
  <si>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</si>
  <si>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</si>
  <si>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</si>
  <si>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</si>
  <si>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</si>
  <si>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</si>
  <si>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</si>
  <si>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</si>
  <si>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</si>
  <si>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</si>
  <si>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</si>
  <si>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</si>
  <si>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</si>
  <si>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</si>
  <si>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</si>
  <si>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</si>
  <si>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</si>
  <si>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</si>
  <si>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</si>
  <si>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</si>
  <si>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</si>
  <si>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</si>
  <si>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</si>
  <si>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</si>
  <si>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</si>
  <si>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</si>
  <si>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</si>
  <si>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</si>
  <si>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</si>
  <si>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</si>
  <si>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</si>
  <si>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</si>
  <si>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</si>
  <si>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</si>
  <si>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</si>
  <si>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</si>
  <si>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</si>
  <si>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</si>
  <si>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</si>
  <si>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</si>
  <si>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</si>
  <si>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</si>
  <si>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</si>
  <si>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</si>
  <si>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</si>
  <si>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</si>
  <si>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</si>
  <si>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</si>
  <si>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</si>
  <si>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</si>
  <si>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</si>
  <si>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</si>
  <si>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</si>
  <si>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</si>
  <si>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</si>
  <si>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</si>
  <si>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</si>
  <si>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</si>
  <si>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</si>
  <si>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</si>
  <si>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</si>
  <si>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</si>
  <si>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</si>
  <si>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</si>
  <si>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</si>
  <si>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</si>
  <si>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</si>
  <si>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</si>
  <si>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</si>
  <si>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</si>
  <si>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</si>
  <si>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</si>
  <si>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</si>
  <si>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</si>
  <si>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</si>
  <si>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</si>
  <si>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</si>
  <si>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</si>
  <si>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</si>
  <si>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</si>
  <si>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</si>
  <si>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</si>
  <si>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</si>
  <si>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</si>
  <si>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</si>
  <si>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</si>
  <si>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</si>
  <si>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</si>
  <si>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</si>
  <si>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</si>
  <si>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</si>
  <si>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</si>
  <si>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</si>
  <si>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</si>
  <si>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</si>
  <si>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</si>
  <si>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</si>
  <si>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</si>
  <si>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</si>
  <si>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</si>
  <si>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</si>
  <si>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</si>
  <si>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</si>
  <si>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</si>
  <si>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</si>
  <si>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</si>
  <si>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</si>
  <si>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</si>
  <si>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</si>
  <si>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</si>
  <si>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</si>
  <si>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</si>
  <si>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</si>
  <si>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</si>
  <si>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</si>
  <si>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</si>
  <si>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</si>
  <si>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</si>
  <si>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</si>
  <si>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</si>
  <si>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</si>
  <si>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</si>
  <si>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</si>
  <si>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</si>
  <si>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</si>
  <si>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</si>
  <si>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</si>
  <si>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</si>
  <si>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</si>
  <si>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</si>
  <si>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</si>
  <si>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</si>
  <si>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</si>
  <si>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</si>
  <si>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</si>
  <si>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</si>
  <si>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</si>
  <si>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</si>
  <si>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</si>
  <si>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</si>
  <si>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</si>
  <si>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</si>
  <si>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</si>
  <si>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</si>
  <si>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</si>
  <si>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</si>
  <si>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</si>
  <si>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</si>
  <si>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</si>
  <si>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</si>
  <si>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</si>
  <si>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</si>
  <si>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</si>
  <si>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</si>
  <si>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</si>
  <si>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</si>
  <si>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</si>
  <si>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</si>
  <si>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</si>
  <si>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</si>
  <si>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</si>
  <si>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</si>
  <si>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</si>
  <si>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</si>
  <si>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</si>
  <si>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</si>
  <si>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</si>
  <si>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</si>
  <si>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</si>
  <si>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</si>
  <si>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</si>
  <si>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</si>
  <si>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</si>
  <si>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</si>
  <si>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</si>
  <si>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</si>
  <si>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</si>
  <si>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</si>
  <si>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</si>
  <si>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</si>
  <si>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</si>
  <si>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</si>
  <si>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</si>
  <si>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</si>
  <si>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</si>
  <si>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</si>
  <si>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</si>
  <si>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</si>
  <si>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</si>
  <si>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</si>
  <si>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</si>
  <si>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</si>
  <si>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</si>
  <si>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</si>
  <si>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</si>
  <si>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</si>
  <si>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</si>
  <si>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</si>
  <si>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</si>
  <si>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</si>
  <si>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</si>
  <si>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</si>
  <si>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</si>
  <si>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</si>
  <si>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</si>
  <si>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</si>
  <si>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</si>
  <si>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</si>
  <si>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</si>
  <si>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</si>
  <si>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</si>
  <si>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</si>
  <si>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</si>
  <si>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</si>
  <si>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</si>
  <si>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</si>
  <si>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</si>
  <si>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</si>
  <si>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</si>
  <si>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</si>
  <si>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</si>
  <si>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</si>
  <si>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</si>
  <si>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</si>
  <si>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</si>
  <si>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</si>
  <si>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</si>
  <si>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</si>
  <si>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</si>
  <si>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</si>
  <si>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</si>
  <si>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</si>
  <si>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</si>
  <si>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</si>
  <si>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</si>
  <si>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</si>
  <si>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</si>
  <si>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</si>
  <si>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</si>
  <si>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</si>
  <si>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</si>
  <si>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</si>
  <si>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</si>
  <si>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</si>
  <si>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</si>
  <si>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</si>
  <si>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</si>
  <si>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</si>
  <si>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</si>
  <si>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</si>
  <si>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</si>
  <si>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</si>
  <si>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</si>
  <si>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</si>
  <si>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</si>
  <si>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</si>
  <si>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</si>
  <si>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</si>
  <si>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</si>
  <si>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</si>
  <si>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</si>
  <si>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</si>
  <si>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</si>
  <si>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</si>
  <si>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</si>
  <si>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</si>
  <si>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</si>
  <si>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</si>
  <si>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</si>
  <si>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</si>
  <si>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</si>
  <si>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</si>
  <si>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</si>
  <si>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</si>
  <si>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</si>
  <si>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</si>
  <si>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</si>
  <si>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</si>
  <si>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</si>
  <si>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</si>
  <si>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</si>
  <si>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</si>
  <si>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</si>
  <si>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</si>
  <si>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</si>
  <si>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</si>
  <si>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</si>
  <si>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</si>
  <si>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</si>
  <si>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</si>
  <si>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</si>
  <si>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</si>
  <si>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</si>
  <si>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</si>
  <si>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</si>
  <si>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</si>
  <si>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</si>
  <si>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</si>
  <si>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</si>
  <si>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</si>
  <si>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</si>
  <si>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</si>
  <si>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</si>
  <si>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</si>
  <si>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</si>
  <si>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</si>
  <si>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</si>
  <si>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</si>
  <si>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</si>
  <si>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</si>
  <si>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</si>
  <si>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</si>
  <si>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</si>
  <si>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</si>
  <si>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</si>
  <si>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</si>
  <si>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</si>
  <si>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</si>
  <si>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</si>
  <si>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</si>
  <si>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</si>
  <si>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</si>
  <si>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</si>
  <si>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</si>
  <si>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</si>
  <si>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</si>
  <si>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</si>
  <si>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</si>
  <si>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</si>
  <si>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</si>
  <si>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</si>
  <si>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</si>
  <si>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</si>
  <si>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</si>
  <si>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</si>
  <si>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</si>
  <si>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</si>
  <si>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</si>
  <si>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</si>
  <si>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</si>
  <si>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</si>
  <si>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</si>
  <si>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</si>
  <si>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</si>
  <si>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</si>
  <si>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</si>
  <si>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</si>
  <si>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</si>
  <si>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</si>
  <si>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</si>
  <si>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</si>
  <si>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</si>
  <si>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</si>
  <si>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</si>
  <si>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</si>
  <si>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</si>
  <si>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</si>
  <si>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</si>
  <si>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</si>
  <si>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</si>
  <si>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</si>
  <si>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</si>
  <si>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</si>
  <si>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</si>
  <si>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</si>
  <si>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</si>
  <si>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</si>
  <si>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</si>
  <si>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</si>
  <si>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</si>
  <si>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</si>
  <si>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</si>
  <si>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</si>
  <si>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</si>
  <si>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</si>
  <si>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</si>
  <si>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</si>
  <si>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</si>
  <si>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</si>
  <si>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</si>
  <si>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</si>
  <si>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</si>
  <si>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</si>
  <si>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</si>
  <si>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</si>
  <si>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</si>
  <si>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</si>
  <si>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</si>
  <si>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</si>
  <si>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</si>
  <si>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</si>
  <si>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</si>
  <si>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</si>
  <si>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</si>
  <si>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</si>
  <si>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</si>
  <si>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</si>
  <si>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</si>
  <si>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</si>
  <si>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</si>
  <si>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</si>
  <si>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</si>
  <si>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</si>
  <si>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</si>
  <si>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</si>
  <si>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</si>
  <si>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</si>
  <si>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</si>
  <si>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</si>
  <si>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</si>
  <si>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</si>
  <si>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</si>
  <si>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</si>
  <si>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</si>
  <si>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</si>
  <si>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</si>
  <si>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</si>
  <si>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</si>
  <si>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</si>
  <si>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</si>
  <si>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</si>
  <si>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</si>
  <si>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</si>
  <si>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</si>
  <si>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</si>
  <si>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</si>
  <si>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</si>
  <si>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</si>
  <si>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</si>
  <si>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</si>
  <si>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</si>
  <si>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</si>
  <si>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</si>
  <si>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</si>
  <si>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</si>
  <si>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</si>
  <si>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</si>
  <si>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</si>
  <si>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</si>
  <si>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</si>
  <si>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</si>
  <si>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</si>
  <si>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</si>
  <si>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</si>
  <si>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</si>
  <si>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</si>
  <si>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</si>
  <si>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</si>
  <si>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</si>
  <si>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</si>
  <si>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</si>
  <si>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</si>
  <si>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</si>
  <si>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</si>
  <si>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</si>
  <si>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</si>
  <si>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</si>
  <si>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</si>
  <si>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</si>
  <si>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</si>
  <si>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</si>
  <si>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</si>
  <si>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</si>
  <si>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</si>
  <si>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</si>
  <si>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</si>
  <si>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</si>
  <si>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</si>
  <si>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</si>
  <si>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</si>
  <si>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</si>
  <si>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</si>
  <si>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</si>
  <si>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</si>
  <si>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</si>
  <si>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</si>
  <si>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</si>
  <si>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</si>
  <si>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</si>
  <si>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</si>
  <si>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</si>
  <si>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</si>
  <si>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</si>
  <si>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</si>
  <si>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</si>
  <si>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</si>
  <si>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</si>
  <si>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</si>
  <si>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</si>
  <si>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</si>
  <si>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</si>
  <si>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</si>
  <si>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</si>
  <si>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</si>
  <si>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</si>
  <si>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</si>
  <si>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</si>
  <si>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</si>
  <si>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</si>
  <si>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</si>
  <si>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</si>
  <si>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</si>
  <si>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</si>
  <si>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</si>
  <si>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</si>
  <si>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</si>
  <si>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</si>
  <si>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</si>
  <si>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</si>
  <si>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</si>
  <si>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</si>
  <si>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</si>
  <si>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</si>
  <si>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</si>
  <si>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</si>
  <si>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</si>
  <si>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</si>
  <si>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</si>
  <si>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</si>
  <si>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</si>
  <si>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</si>
  <si>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</si>
  <si>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</si>
  <si>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</si>
  <si>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</si>
  <si>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</si>
  <si>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</si>
  <si>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</si>
  <si>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</si>
  <si>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</si>
  <si>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</si>
  <si>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</si>
  <si>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</si>
  <si>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</si>
  <si>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</si>
  <si>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</si>
  <si>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</si>
  <si>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</si>
  <si>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</si>
  <si>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</si>
  <si>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</si>
  <si>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</si>
  <si>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</si>
  <si>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</si>
  <si>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</si>
  <si>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</si>
  <si>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</si>
  <si>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</si>
  <si>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</si>
  <si>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</si>
  <si>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</si>
  <si>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</si>
  <si>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</si>
  <si>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</si>
  <si>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</si>
  <si>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</si>
  <si>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</si>
  <si>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</si>
  <si>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</si>
  <si>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</si>
  <si>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</si>
  <si>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</si>
  <si>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</si>
  <si>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</si>
  <si>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</si>
  <si>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</si>
  <si>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</si>
  <si>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</si>
  <si>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</si>
  <si>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</si>
  <si>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</si>
  <si>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</si>
  <si>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</si>
  <si>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</si>
  <si>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</si>
  <si>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</si>
  <si>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</si>
  <si>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</si>
  <si>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</si>
  <si>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</si>
  <si>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</si>
  <si>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</si>
  <si>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</si>
  <si>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</si>
  <si>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</si>
  <si>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</si>
  <si>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</si>
  <si>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</si>
  <si>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</si>
  <si>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</si>
  <si>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</si>
  <si>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</si>
  <si>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</si>
  <si>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</si>
  <si>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</si>
  <si>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</si>
  <si>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</si>
  <si>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</si>
  <si>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</si>
  <si>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</si>
  <si>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</si>
  <si>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</si>
  <si>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</si>
  <si>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</si>
  <si>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</si>
  <si>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</si>
  <si>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</si>
  <si>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</si>
  <si>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</si>
  <si>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</si>
  <si>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</si>
  <si>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</si>
  <si>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</si>
  <si>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</si>
  <si>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</si>
  <si>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</si>
  <si>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</si>
  <si>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</si>
  <si>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</si>
  <si>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</si>
  <si>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</si>
  <si>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</si>
  <si>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</si>
  <si>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</si>
  <si>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</si>
  <si>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</si>
  <si>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</si>
  <si>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</si>
  <si>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</si>
  <si>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</si>
  <si>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</si>
  <si>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</si>
  <si>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</si>
  <si>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</si>
  <si>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</si>
  <si>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</si>
  <si>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</si>
  <si>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</si>
  <si>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</si>
  <si>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</si>
  <si>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</si>
  <si>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</si>
  <si>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</si>
  <si>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</si>
  <si>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</si>
  <si>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</si>
  <si>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</si>
  <si>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</si>
  <si>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</si>
  <si>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</si>
  <si>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</si>
  <si>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</si>
  <si>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</si>
  <si>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</si>
  <si>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</si>
  <si>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</si>
  <si>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</si>
  <si>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</si>
  <si>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</si>
  <si>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</si>
  <si>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</si>
  <si>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</si>
  <si>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</si>
  <si>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</si>
  <si>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</si>
  <si>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</si>
  <si>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</si>
  <si>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</si>
  <si>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</si>
  <si>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</si>
  <si>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</si>
  <si>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</si>
  <si>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</si>
  <si>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</si>
  <si>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</si>
  <si>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</si>
  <si>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</si>
  <si>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</si>
  <si>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</si>
  <si>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</si>
  <si>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</si>
  <si>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</si>
  <si>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</si>
  <si>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</si>
  <si>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</si>
  <si>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</si>
  <si>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</si>
  <si>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</si>
  <si>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</si>
  <si>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</si>
  <si>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</si>
  <si>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</si>
  <si>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</si>
  <si>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</si>
  <si>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</si>
  <si>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</si>
  <si>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</si>
  <si>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</si>
  <si>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</si>
  <si>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</si>
  <si>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</si>
  <si>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</si>
  <si>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</si>
  <si>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</si>
  <si>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</si>
  <si>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</si>
  <si>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</si>
  <si>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</si>
  <si>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</si>
  <si>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</si>
  <si>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</si>
  <si>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</si>
  <si>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</si>
  <si>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</si>
  <si>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</si>
  <si>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</si>
  <si>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</si>
  <si>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</si>
  <si>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</si>
  <si>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</si>
  <si>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</si>
  <si>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</si>
  <si>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</si>
  <si>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</si>
  <si>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</si>
  <si>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</si>
  <si>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</si>
  <si>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</si>
  <si>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</si>
  <si>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</si>
  <si>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</si>
  <si>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</si>
  <si>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</si>
  <si>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</si>
  <si>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</si>
  <si>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</si>
  <si>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</si>
  <si>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</si>
  <si>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</si>
  <si>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</si>
  <si>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</si>
  <si>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</si>
  <si>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</si>
  <si>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</si>
  <si>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</si>
  <si>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</si>
  <si>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</si>
  <si>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</si>
  <si>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</si>
  <si>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</si>
  <si>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</si>
  <si>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</si>
  <si>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</si>
  <si>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</si>
  <si>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</si>
  <si>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</si>
  <si>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</si>
  <si>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</si>
  <si>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</si>
  <si>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</si>
  <si>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</si>
  <si>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</si>
  <si>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</si>
  <si>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</si>
  <si>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</si>
  <si>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</si>
  <si>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</si>
  <si>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</si>
  <si>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</si>
  <si>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</si>
  <si>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</si>
  <si>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</si>
  <si>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</si>
  <si>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</si>
  <si>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</si>
  <si>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</si>
  <si>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</si>
  <si>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</si>
  <si>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</si>
  <si>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</si>
  <si>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</si>
  <si>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</si>
  <si>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</si>
  <si>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</si>
  <si>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</si>
  <si>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</si>
  <si>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</si>
  <si>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</si>
  <si>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</si>
  <si>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</si>
  <si>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</si>
  <si>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</si>
  <si>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</si>
  <si>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</si>
  <si>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</si>
  <si>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</si>
  <si>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</si>
  <si>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</si>
  <si>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</si>
  <si>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</si>
  <si>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</si>
  <si>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</si>
  <si>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</si>
  <si>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</si>
  <si>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</si>
  <si>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</si>
  <si>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</si>
  <si>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</si>
  <si>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</si>
  <si>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</si>
  <si>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</si>
  <si>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</si>
  <si>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</si>
  <si>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</si>
  <si>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</si>
  <si>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</si>
  <si>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</si>
  <si>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</si>
  <si>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</si>
  <si>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</si>
  <si>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</si>
  <si>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</si>
  <si>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</si>
  <si>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</si>
  <si>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</si>
  <si>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</si>
  <si>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</si>
  <si>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</si>
  <si>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</si>
  <si>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</si>
  <si>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</si>
  <si>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</si>
  <si>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</si>
  <si>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</si>
  <si>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</si>
  <si>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</si>
  <si>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</si>
  <si>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</si>
  <si>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</si>
  <si>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</si>
  <si>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</si>
  <si>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</si>
  <si>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</si>
  <si>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</si>
  <si>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</si>
  <si>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</si>
  <si>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</si>
  <si>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</si>
  <si>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</si>
  <si>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</si>
  <si>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</si>
  <si>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</si>
  <si>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</si>
  <si>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</si>
  <si>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</si>
  <si>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</si>
  <si>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</si>
  <si>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</si>
  <si>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</si>
  <si>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</si>
  <si>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</si>
  <si>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</si>
  <si>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</si>
  <si>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</si>
  <si>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</si>
  <si>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</si>
  <si>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</si>
  <si>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</si>
  <si>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</si>
  <si>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</si>
  <si>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</si>
  <si>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</si>
  <si>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</si>
  <si>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</si>
  <si>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</si>
  <si>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</si>
  <si>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</si>
  <si>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</si>
  <si>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</si>
  <si>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</si>
  <si>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</si>
  <si>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</si>
  <si>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</si>
  <si>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</si>
  <si>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</si>
  <si>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</si>
  <si>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</si>
  <si>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</si>
  <si>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</si>
  <si>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</si>
  <si>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</si>
  <si>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</si>
  <si>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</si>
  <si>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</si>
  <si>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</si>
  <si>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</si>
  <si>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</si>
  <si>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</si>
  <si>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</si>
  <si>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</si>
  <si>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</si>
  <si>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</si>
  <si>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</si>
  <si>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</si>
  <si>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</si>
  <si>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</si>
  <si>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</si>
  <si>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</si>
  <si>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</si>
  <si>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</si>
  <si>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</si>
  <si>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</si>
  <si>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</si>
  <si>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</si>
  <si>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</si>
  <si>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</si>
  <si>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</si>
  <si>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</si>
  <si>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</si>
  <si>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</si>
  <si>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</si>
  <si>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</si>
  <si>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</si>
  <si>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</si>
  <si>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</si>
  <si>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</si>
  <si>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</si>
  <si>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</si>
  <si>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</si>
  <si>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</si>
  <si>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</si>
  <si>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</si>
  <si>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</si>
  <si>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</si>
  <si>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</si>
  <si>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</si>
  <si>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</si>
  <si>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</si>
  <si>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</si>
  <si>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</si>
  <si>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</si>
  <si>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</si>
  <si>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</si>
  <si>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</si>
  <si>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</si>
  <si>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</si>
  <si>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</si>
  <si>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</si>
  <si>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</si>
  <si>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</si>
  <si>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</si>
  <si>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</si>
  <si>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</si>
  <si>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</si>
  <si>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</si>
  <si>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</si>
  <si>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</si>
  <si>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</si>
  <si>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</si>
  <si>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</si>
  <si>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</si>
  <si>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</si>
  <si>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</si>
  <si>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</si>
  <si>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</si>
  <si>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</si>
  <si>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</si>
  <si>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</si>
  <si>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</si>
  <si>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</si>
  <si>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</si>
  <si>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</si>
  <si>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</si>
  <si>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</si>
  <si>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</si>
  <si>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</si>
  <si>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</si>
  <si>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</si>
  <si>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</si>
  <si>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</si>
  <si>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</si>
  <si>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</si>
  <si>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</si>
  <si>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</si>
  <si>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</si>
  <si>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</si>
  <si>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</si>
  <si>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</si>
  <si>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</si>
  <si>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</si>
  <si>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</si>
  <si>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</si>
  <si>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</si>
  <si>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</si>
  <si>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</si>
  <si>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</si>
  <si>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</si>
  <si>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</si>
  <si>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</si>
  <si>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</si>
  <si>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</si>
  <si>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</si>
  <si>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</si>
  <si>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</si>
  <si>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</si>
  <si>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</si>
  <si>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</si>
  <si>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</si>
  <si>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</si>
  <si>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</si>
  <si>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</si>
  <si>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</si>
  <si>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</si>
  <si>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</si>
  <si>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</si>
  <si>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</si>
  <si>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</si>
  <si>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</si>
  <si>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</si>
  <si>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</si>
  <si>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</si>
  <si>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</si>
  <si>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</si>
  <si>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</si>
  <si>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</si>
  <si>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</si>
  <si>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</si>
  <si>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</si>
  <si>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</si>
  <si>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</si>
  <si>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</si>
  <si>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</si>
  <si>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</si>
  <si>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</si>
  <si>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</si>
  <si>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</si>
  <si>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</si>
  <si>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</si>
  <si>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</si>
  <si>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</si>
  <si>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</si>
  <si>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</si>
  <si>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</si>
  <si>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</si>
  <si>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</si>
  <si>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</si>
  <si>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</si>
  <si>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</si>
  <si>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</si>
  <si>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</si>
  <si>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</si>
  <si>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</si>
  <si>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</si>
  <si>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</si>
  <si>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</si>
  <si>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</si>
  <si>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</si>
  <si>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</si>
  <si>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</si>
  <si>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</si>
  <si>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</si>
  <si>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</si>
  <si>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</si>
  <si>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</si>
  <si>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</si>
  <si>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</si>
  <si>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</si>
  <si>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</si>
  <si>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</si>
  <si>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</si>
  <si>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</si>
  <si>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</si>
  <si>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</si>
  <si>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</si>
  <si>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</si>
  <si>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</si>
  <si>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</si>
  <si>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</si>
  <si>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</si>
  <si>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</si>
  <si>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</si>
  <si>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</si>
  <si>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</si>
  <si>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</si>
  <si>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</si>
  <si>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</si>
  <si>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</si>
  <si>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</si>
  <si>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</si>
  <si>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</si>
  <si>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</si>
  <si>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</si>
  <si>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</si>
  <si>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</si>
  <si>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</si>
  <si>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</si>
  <si>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</si>
  <si>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</si>
  <si>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</si>
  <si>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</si>
  <si>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</si>
  <si>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</si>
  <si>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</si>
  <si>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</si>
  <si>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</si>
  <si>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</si>
  <si>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</si>
  <si>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</si>
  <si>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</si>
  <si>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</si>
  <si>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</si>
  <si>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</si>
  <si>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</si>
  <si>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</si>
  <si>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</si>
  <si>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</si>
  <si>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</si>
  <si>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</si>
  <si>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</si>
  <si>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</si>
  <si>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</si>
  <si>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</si>
  <si>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</si>
  <si>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</si>
  <si>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</si>
  <si>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</si>
  <si>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</si>
  <si>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</si>
  <si>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</si>
  <si>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</si>
  <si>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</si>
  <si>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</si>
  <si>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</si>
  <si>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</si>
  <si>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</si>
  <si>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</si>
  <si>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</si>
  <si>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</si>
  <si>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</si>
  <si>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</si>
  <si>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</si>
  <si>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</si>
  <si>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</si>
  <si>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</si>
  <si>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</si>
  <si>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</si>
  <si>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</si>
  <si>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</si>
  <si>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</si>
  <si>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</si>
  <si>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</si>
  <si>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</si>
  <si>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</si>
  <si>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</si>
  <si>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</si>
  <si>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</si>
  <si>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</si>
  <si>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</si>
  <si>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</si>
  <si>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</si>
  <si>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</si>
  <si>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</si>
  <si>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</si>
  <si>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</si>
  <si>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</si>
  <si>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</si>
  <si>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</si>
  <si>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</si>
  <si>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</si>
  <si>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</si>
  <si>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</si>
  <si>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</si>
  <si>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</si>
  <si>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</si>
  <si>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</si>
  <si>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</si>
  <si>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</si>
  <si>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</si>
  <si>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</si>
  <si>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</si>
  <si>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</si>
  <si>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</si>
  <si>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</si>
  <si>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</si>
  <si>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</si>
  <si>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</si>
  <si>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</si>
  <si>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</si>
  <si>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</si>
  <si>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</si>
  <si>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</si>
  <si>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</si>
  <si>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</si>
  <si>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</si>
  <si>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</si>
  <si>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</si>
  <si>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</si>
  <si>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</si>
  <si>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</si>
  <si>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</si>
  <si>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</si>
  <si>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</si>
  <si>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</si>
  <si>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</si>
  <si>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</si>
  <si>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</si>
  <si>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</si>
  <si>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</si>
  <si>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</si>
  <si>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</si>
  <si>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</si>
  <si>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</si>
  <si>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</si>
  <si>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</si>
  <si>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</si>
  <si>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</si>
  <si>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</si>
  <si>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</si>
  <si>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</si>
  <si>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</si>
  <si>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</si>
  <si>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</si>
  <si>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</si>
  <si>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</si>
  <si>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</si>
  <si>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</si>
  <si>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</si>
  <si>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</si>
  <si>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</si>
  <si>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</si>
  <si>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</si>
  <si>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</si>
  <si>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</si>
  <si>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</si>
  <si>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</si>
  <si>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</si>
  <si>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</si>
  <si>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</si>
  <si>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</si>
  <si>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</si>
  <si>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</si>
  <si>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</si>
  <si>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</si>
  <si>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</si>
  <si>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</si>
  <si>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</si>
  <si>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</si>
  <si>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</si>
  <si>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</si>
  <si>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</si>
  <si>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</si>
  <si>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</si>
  <si>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</si>
  <si>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</si>
  <si>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</si>
  <si>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</si>
  <si>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</si>
  <si>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</si>
  <si>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</si>
  <si>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</si>
  <si>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</si>
  <si>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</si>
  <si>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</si>
  <si>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</si>
  <si>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</si>
  <si>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</si>
  <si>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</si>
  <si>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</si>
  <si>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</si>
  <si>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</si>
  <si>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</si>
  <si>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</si>
  <si>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</si>
  <si>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</si>
  <si>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</si>
  <si>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</si>
  <si>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</si>
  <si>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</si>
  <si>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</si>
  <si>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</si>
  <si>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</si>
  <si>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</si>
  <si>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</si>
  <si>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</si>
  <si>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</si>
  <si>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</si>
  <si>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</si>
  <si>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</si>
  <si>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</si>
  <si>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</si>
  <si>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</si>
  <si>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</si>
  <si>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</si>
  <si>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</si>
  <si>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</si>
  <si>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</si>
  <si>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</si>
  <si>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</si>
  <si>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</si>
  <si>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</si>
  <si>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</si>
  <si>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</si>
  <si>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</si>
  <si>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</si>
  <si>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</si>
  <si>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</si>
  <si>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</si>
  <si>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</si>
  <si>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</si>
  <si>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</si>
  <si>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</si>
  <si>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</si>
  <si>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</si>
  <si>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</si>
  <si>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</si>
  <si>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</si>
  <si>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</si>
  <si>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</si>
  <si>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</si>
  <si>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</si>
  <si>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</si>
  <si>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</si>
  <si>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</si>
  <si>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</si>
  <si>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</si>
  <si>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</si>
  <si>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</si>
  <si>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</si>
  <si>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</si>
  <si>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</si>
  <si>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</si>
  <si>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</si>
  <si>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</si>
  <si>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</si>
  <si>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</si>
  <si>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</si>
  <si>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</si>
  <si>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</si>
  <si>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</si>
  <si>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</si>
  <si>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</si>
  <si>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</si>
  <si>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</si>
  <si>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</si>
  <si>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</si>
  <si>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</si>
  <si>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</si>
  <si>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</si>
  <si>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</si>
  <si>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</si>
  <si>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</si>
  <si>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</si>
  <si>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</si>
  <si>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</si>
  <si>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</si>
  <si>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</si>
  <si>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</si>
  <si>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</si>
  <si>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</si>
  <si>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</si>
  <si>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</si>
  <si>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</si>
  <si>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</si>
  <si>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</si>
  <si>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</si>
  <si>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</si>
  <si>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</si>
  <si>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</si>
  <si>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</si>
  <si>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</si>
  <si>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</si>
  <si>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</si>
  <si>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</si>
  <si>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</si>
  <si>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</si>
  <si>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</si>
  <si>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</si>
  <si>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</si>
  <si>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</si>
  <si>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</si>
  <si>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</si>
  <si>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</si>
  <si>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</si>
  <si>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</si>
  <si>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</si>
  <si>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</si>
  <si>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</si>
  <si>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</si>
  <si>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</si>
  <si>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</si>
  <si>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</si>
  <si>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</si>
  <si>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</si>
  <si>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</si>
  <si>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</si>
  <si>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</si>
  <si>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</si>
  <si>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</si>
  <si>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</si>
  <si>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</si>
  <si>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</si>
  <si>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</si>
  <si>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</si>
  <si>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</si>
  <si>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</si>
  <si>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</si>
  <si>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</si>
  <si>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</si>
  <si>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</si>
  <si>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</si>
  <si>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</si>
  <si>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</si>
  <si>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</si>
  <si>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</si>
  <si>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</si>
  <si>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</si>
  <si>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</si>
  <si>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</si>
  <si>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</si>
  <si>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</si>
  <si>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</si>
  <si>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</si>
  <si>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</si>
  <si>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</si>
  <si>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</si>
  <si>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</si>
  <si>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</si>
  <si>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</si>
  <si>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</si>
  <si>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</si>
  <si>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</si>
  <si>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</si>
  <si>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</si>
  <si>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</si>
  <si>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</si>
  <si>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</si>
  <si>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</si>
  <si>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</si>
  <si>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</si>
  <si>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</si>
  <si>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</si>
  <si>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</si>
  <si>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</si>
  <si>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</si>
  <si>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</si>
  <si>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</si>
  <si>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</si>
  <si>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</si>
  <si>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</si>
  <si>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</si>
  <si>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</si>
  <si>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</si>
  <si>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</si>
  <si>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</si>
  <si>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</si>
  <si>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</si>
  <si>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</si>
  <si>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</si>
  <si>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</si>
  <si>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</si>
  <si>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</si>
  <si>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</si>
  <si>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</si>
  <si>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</si>
  <si>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</si>
  <si>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</si>
  <si>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</si>
  <si>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</si>
  <si>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</si>
  <si>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</si>
  <si>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</si>
  <si>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</si>
  <si>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</si>
  <si>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</si>
  <si>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</si>
  <si>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</si>
  <si>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</si>
  <si>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</si>
  <si>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</si>
  <si>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</si>
  <si>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</si>
  <si>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</si>
  <si>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</si>
  <si>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</si>
  <si>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</si>
  <si>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</si>
  <si>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</si>
  <si>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</si>
  <si>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</si>
  <si>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</si>
  <si>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</si>
  <si>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</si>
  <si>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</si>
  <si>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</si>
  <si>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</si>
  <si>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</si>
  <si>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</si>
  <si>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</si>
  <si>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</si>
  <si>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</si>
  <si>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</si>
  <si>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</si>
  <si>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</si>
  <si>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</si>
  <si>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</si>
  <si>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</si>
  <si>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</si>
  <si>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</si>
  <si>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</si>
  <si>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</si>
  <si>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</si>
  <si>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</si>
  <si>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</si>
  <si>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</si>
  <si>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</si>
  <si>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</si>
  <si>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</si>
  <si>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</si>
  <si>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</si>
  <si>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</si>
  <si>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</si>
  <si>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</si>
  <si>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</si>
  <si>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</si>
  <si>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</si>
  <si>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</si>
  <si>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</si>
  <si>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</si>
  <si>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</si>
  <si>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</si>
  <si>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</si>
  <si>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</si>
  <si>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</si>
  <si>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</si>
  <si>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</si>
  <si>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</si>
  <si>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</si>
  <si>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</si>
  <si>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</si>
  <si>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</si>
  <si>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</si>
  <si>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</si>
  <si>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</si>
  <si>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</si>
  <si>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</si>
  <si>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</si>
  <si>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</si>
  <si>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</si>
  <si>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</si>
  <si>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</si>
  <si>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</si>
  <si>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</si>
  <si>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</si>
  <si>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</si>
  <si>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</si>
  <si>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</si>
  <si>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</si>
  <si>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</si>
  <si>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</si>
  <si>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</si>
  <si>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</si>
  <si>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</si>
  <si>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</si>
  <si>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</si>
  <si>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</si>
  <si>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</si>
  <si>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</si>
  <si>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</si>
  <si>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</si>
  <si>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</si>
  <si>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</si>
  <si>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</si>
  <si>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</si>
  <si>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</si>
  <si>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</si>
  <si>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</si>
  <si>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</si>
  <si>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</si>
  <si>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</si>
  <si>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</si>
  <si>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</si>
  <si>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</si>
  <si>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</si>
  <si>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</si>
  <si>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</si>
  <si>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</si>
  <si>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</si>
  <si>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</si>
  <si>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</si>
  <si>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</si>
  <si>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</si>
  <si>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</si>
  <si>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</si>
  <si>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</si>
  <si>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</si>
  <si>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</si>
  <si>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</si>
  <si>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</si>
  <si>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</si>
  <si>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</si>
  <si>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</si>
  <si>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</si>
  <si>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</si>
  <si>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</si>
  <si>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</si>
  <si>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</si>
  <si>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</si>
  <si>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</si>
  <si>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</si>
  <si>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</si>
  <si>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</si>
  <si>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</si>
  <si>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</si>
  <si>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</si>
  <si>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</si>
  <si>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</si>
  <si>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</si>
  <si>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</si>
  <si>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</si>
  <si>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</si>
  <si>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</si>
  <si>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</si>
  <si>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</si>
  <si>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</si>
  <si>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</si>
  <si>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</si>
  <si>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</si>
  <si>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</si>
  <si>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</si>
  <si>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</si>
  <si>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</si>
  <si>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</si>
  <si>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</si>
  <si>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</si>
  <si>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</si>
  <si>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</si>
  <si>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</si>
  <si>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</si>
  <si>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</si>
  <si>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</si>
  <si>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</si>
  <si>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</si>
  <si>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</si>
  <si>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</si>
  <si>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</si>
  <si>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</si>
  <si>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</si>
  <si>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</si>
  <si>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</si>
  <si>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</si>
  <si>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</si>
  <si>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</si>
  <si>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</si>
  <si>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</si>
  <si>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</si>
  <si>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</si>
  <si>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</si>
  <si>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</si>
  <si>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</si>
  <si>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</si>
  <si>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</si>
  <si>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</si>
  <si>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</si>
  <si>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</si>
  <si>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</si>
  <si>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</si>
  <si>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</si>
  <si>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</si>
  <si>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</si>
  <si>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</si>
  <si>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</si>
  <si>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</si>
  <si>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</si>
  <si>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</si>
  <si>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</si>
  <si>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</si>
  <si>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</si>
  <si>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</si>
  <si>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</si>
  <si>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</si>
  <si>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</si>
  <si>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</si>
  <si>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</si>
  <si>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</si>
  <si>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</si>
  <si>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</si>
  <si>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</si>
  <si>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</si>
  <si>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</si>
  <si>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</si>
  <si>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</si>
  <si>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</si>
  <si>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</si>
  <si>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</si>
  <si>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</si>
  <si>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</si>
  <si>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</si>
  <si>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</si>
  <si>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</si>
  <si>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</si>
  <si>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</si>
  <si>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</si>
  <si>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</si>
  <si>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</si>
  <si>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</si>
  <si>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</si>
  <si>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</si>
  <si>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</si>
  <si>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</si>
  <si>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</si>
  <si>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</si>
  <si>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</si>
  <si>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</si>
  <si>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</si>
  <si>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</si>
  <si>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</si>
  <si>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</si>
  <si>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</si>
  <si>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</si>
  <si>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</si>
  <si>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</si>
  <si>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</si>
  <si>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</si>
  <si>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</si>
  <si>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</si>
  <si>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</si>
  <si>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</si>
  <si>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</si>
  <si>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</si>
  <si>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</si>
  <si>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</si>
  <si>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</si>
  <si>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</si>
  <si>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</si>
  <si>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</si>
  <si>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</si>
  <si>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</si>
  <si>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</si>
  <si>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</si>
  <si>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</si>
  <si>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</si>
  <si>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</si>
  <si>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</si>
  <si>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</si>
  <si>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</si>
  <si>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</si>
  <si>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</si>
  <si>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</si>
  <si>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</si>
  <si>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</si>
  <si>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</si>
  <si>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</si>
  <si>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</si>
  <si>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</si>
  <si>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</si>
  <si>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</si>
  <si>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</si>
  <si>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</si>
  <si>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</si>
  <si>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</si>
  <si>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</si>
  <si>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</si>
  <si>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</si>
  <si>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</si>
  <si>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</si>
  <si>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</si>
  <si>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</si>
  <si>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</si>
  <si>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</si>
  <si>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</si>
  <si>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</si>
  <si>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</si>
  <si>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</si>
  <si>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</si>
  <si>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</si>
  <si>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</si>
  <si>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</si>
  <si>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</si>
  <si>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</si>
  <si>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</si>
  <si>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</si>
  <si>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</si>
  <si>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</si>
  <si>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</si>
  <si>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</si>
  <si>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</si>
  <si>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</si>
  <si>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</si>
  <si>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</si>
  <si>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</si>
  <si>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</si>
  <si>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</si>
  <si>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</si>
  <si>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</si>
  <si>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</si>
  <si>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</si>
  <si>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</si>
  <si>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</si>
  <si>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</si>
  <si>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</si>
  <si>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</si>
  <si>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</si>
  <si>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</si>
  <si>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</si>
  <si>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</si>
  <si>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</si>
  <si>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</si>
  <si>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</si>
  <si>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</si>
  <si>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</si>
  <si>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</si>
  <si>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</si>
  <si>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</si>
  <si>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</si>
  <si>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</si>
  <si>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</si>
  <si>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</si>
  <si>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</si>
  <si>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</si>
  <si>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</si>
  <si>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</si>
  <si>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</si>
  <si>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</si>
  <si>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</si>
  <si>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</si>
  <si>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</si>
  <si>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</si>
  <si>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</si>
  <si>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</si>
  <si>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</si>
  <si>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</si>
  <si>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</si>
  <si>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</si>
  <si>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</si>
  <si>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</si>
  <si>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</si>
  <si>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</si>
  <si>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</si>
  <si>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</si>
  <si>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</si>
  <si>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</si>
  <si>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</si>
  <si>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</si>
  <si>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</si>
  <si>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</si>
  <si>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</si>
  <si>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</si>
  <si>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</si>
  <si>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</si>
  <si>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</si>
  <si>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</si>
  <si>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</si>
  <si>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</si>
  <si>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</si>
  <si>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</si>
  <si>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</si>
  <si>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</si>
  <si>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</si>
  <si>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</si>
  <si>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</si>
  <si>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</si>
  <si>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</si>
  <si>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</si>
  <si>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</si>
  <si>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</si>
  <si>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</si>
  <si>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</si>
  <si>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</si>
  <si>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</si>
  <si>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</si>
  <si>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</si>
  <si>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</si>
  <si>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</si>
  <si>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</si>
  <si>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</si>
  <si>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</si>
  <si>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</si>
  <si>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</si>
  <si>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</si>
  <si>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</si>
  <si>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</si>
  <si>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</si>
  <si>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</si>
  <si>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</si>
  <si>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</si>
  <si>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</si>
  <si>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</si>
  <si>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</si>
  <si>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</si>
  <si>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</si>
  <si>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</si>
  <si>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</si>
  <si>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</si>
  <si>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</si>
  <si>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</si>
  <si>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</si>
  <si>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</si>
  <si>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</si>
  <si>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</si>
  <si>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</si>
  <si>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</si>
  <si>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</si>
  <si>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</si>
  <si>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</si>
  <si>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</si>
  <si>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</si>
  <si>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</si>
  <si>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</si>
  <si>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</si>
  <si>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</si>
  <si>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</si>
  <si>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</si>
  <si>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</si>
  <si>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</si>
  <si>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</si>
  <si>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</si>
  <si>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</si>
  <si>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</si>
  <si>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</si>
  <si>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</si>
  <si>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</si>
  <si>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</si>
  <si>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</si>
  <si>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</si>
  <si>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</si>
  <si>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</si>
  <si>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</si>
  <si>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</si>
  <si>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</si>
  <si>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</si>
  <si>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</si>
  <si>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</si>
  <si>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</si>
  <si>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</si>
  <si>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</si>
  <si>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</si>
  <si>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</si>
  <si>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</si>
  <si>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</si>
  <si>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</si>
  <si>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</si>
  <si>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</si>
  <si>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</si>
  <si>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</si>
  <si>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</si>
  <si>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</si>
  <si>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</si>
  <si>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</si>
  <si>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</si>
  <si>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</si>
  <si>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</si>
  <si>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</si>
  <si>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</si>
  <si>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</si>
  <si>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</si>
  <si>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</si>
  <si>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</si>
  <si>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</si>
  <si>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</si>
  <si>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</si>
  <si>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</si>
  <si>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</si>
  <si>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</si>
  <si>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</si>
  <si>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</si>
  <si>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</si>
  <si>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</si>
  <si>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</si>
  <si>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</si>
  <si>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</si>
  <si>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</si>
  <si>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</si>
  <si>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</si>
  <si>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</si>
  <si>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</si>
  <si>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</si>
  <si>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</si>
  <si>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</si>
  <si>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</si>
  <si>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</si>
  <si>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</si>
  <si>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</si>
  <si>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</si>
  <si>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</si>
  <si>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</si>
  <si>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</si>
  <si>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</si>
  <si>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</si>
  <si>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</si>
  <si>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</si>
  <si>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</si>
  <si>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</si>
  <si>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</si>
  <si>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</si>
  <si>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</si>
  <si>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</si>
  <si>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</si>
  <si>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</si>
  <si>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</si>
  <si>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</si>
  <si>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</si>
  <si>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</si>
  <si>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</si>
  <si>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</si>
  <si>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</si>
  <si>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</si>
  <si>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</si>
  <si>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</si>
  <si>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</si>
  <si>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</si>
  <si>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</si>
  <si>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</si>
  <si>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</si>
  <si>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</si>
  <si>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</si>
  <si>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</si>
  <si>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</si>
  <si>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</si>
  <si>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</si>
  <si>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</si>
  <si>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</si>
  <si>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</si>
  <si>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</si>
  <si>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</si>
  <si>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</si>
  <si>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</si>
  <si>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</si>
  <si>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</si>
  <si>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</si>
  <si>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</si>
  <si>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</si>
  <si>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</si>
  <si>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</si>
  <si>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</si>
  <si>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</si>
  <si>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</si>
  <si>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</si>
  <si>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</si>
  <si>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</si>
  <si>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</si>
  <si>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</si>
  <si>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</si>
  <si>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</si>
  <si>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</si>
  <si>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</si>
  <si>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</si>
  <si>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</si>
  <si>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</si>
  <si>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</si>
  <si>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</si>
  <si>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</si>
  <si>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</si>
  <si>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</si>
  <si>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</si>
  <si>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</si>
  <si>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</si>
  <si>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</si>
  <si>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</si>
  <si>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</si>
  <si>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</si>
  <si>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</si>
  <si>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</si>
  <si>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</si>
  <si>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</si>
  <si>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</si>
  <si>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</si>
  <si>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</si>
  <si>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</si>
  <si>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</si>
  <si>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</si>
  <si>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</si>
  <si>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</si>
  <si>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</si>
  <si>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</si>
  <si>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</si>
  <si>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</si>
  <si>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</si>
  <si>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</si>
  <si>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</si>
  <si>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</si>
  <si>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</si>
  <si>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</si>
  <si>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</si>
  <si>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</si>
  <si>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</si>
  <si>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</si>
  <si>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</si>
  <si>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</si>
  <si>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</si>
  <si>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</si>
  <si>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</si>
  <si>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</si>
  <si>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</si>
  <si>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</si>
  <si>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</si>
  <si>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</si>
  <si>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</si>
  <si>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</si>
  <si>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</si>
  <si>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</si>
  <si>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</si>
  <si>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</si>
  <si>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</si>
  <si>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</si>
  <si>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</si>
  <si>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</si>
  <si>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</si>
  <si>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</si>
  <si>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</si>
  <si>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</si>
  <si>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</si>
  <si>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</si>
  <si>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</si>
  <si>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</si>
  <si>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</si>
  <si>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</si>
  <si>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</si>
  <si>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</si>
  <si>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</si>
  <si>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</si>
  <si>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</si>
  <si>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</si>
  <si>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</si>
  <si>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</si>
  <si>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</si>
  <si>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</si>
  <si>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</si>
  <si>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</si>
  <si>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</si>
  <si>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</si>
  <si>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</si>
  <si>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</si>
  <si>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</si>
  <si>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</si>
  <si>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</si>
  <si>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</si>
  <si>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</si>
  <si>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</si>
  <si>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</si>
  <si>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</si>
  <si>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</si>
  <si>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</si>
  <si>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</si>
  <si>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</si>
  <si>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</si>
  <si>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</si>
  <si>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</si>
  <si>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</si>
  <si>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</si>
  <si>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</si>
  <si>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</si>
  <si>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</si>
  <si>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</si>
  <si>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</si>
  <si>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</si>
  <si>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</si>
  <si>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</si>
  <si>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</si>
  <si>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</si>
  <si>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</si>
  <si>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</si>
  <si>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</si>
  <si>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</si>
  <si>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</si>
  <si>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</si>
  <si>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</si>
  <si>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</si>
  <si>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</si>
  <si>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</si>
  <si>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</si>
  <si>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</si>
  <si>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</si>
  <si>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</si>
  <si>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</si>
  <si>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</si>
  <si>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</si>
  <si>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</si>
  <si>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</si>
  <si>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</si>
  <si>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</si>
  <si>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</si>
  <si>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</si>
  <si>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</si>
  <si>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</si>
  <si>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</si>
  <si>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</si>
  <si>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</si>
  <si>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</si>
  <si>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</si>
  <si>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</si>
  <si>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</si>
  <si>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</si>
  <si>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</si>
  <si>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</si>
  <si>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</si>
  <si>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</si>
  <si>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</si>
  <si>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</si>
  <si>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</si>
  <si>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</si>
  <si>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</si>
  <si>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</si>
  <si>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</si>
  <si>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</si>
  <si>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</si>
  <si>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</si>
  <si>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</si>
  <si>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</si>
  <si>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</si>
  <si>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</si>
  <si>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</si>
  <si>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</si>
  <si>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</si>
  <si>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</si>
  <si>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</si>
  <si>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</si>
  <si>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</si>
  <si>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</si>
  <si>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</si>
  <si>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</si>
  <si>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</si>
  <si>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</si>
  <si>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</si>
  <si>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</si>
  <si>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</si>
  <si>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</si>
  <si>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</si>
  <si>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</si>
  <si>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</si>
  <si>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</si>
  <si>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</si>
  <si>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</si>
  <si>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</si>
  <si>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</si>
  <si>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</si>
  <si>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</si>
  <si>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</si>
  <si>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</si>
  <si>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</si>
  <si>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</si>
  <si>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</si>
  <si>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</si>
  <si>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</si>
  <si>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</si>
  <si>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</si>
  <si>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</si>
  <si>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</si>
  <si>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</si>
  <si>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</si>
  <si>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</si>
  <si>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</si>
  <si>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</si>
  <si>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</si>
  <si>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</si>
  <si>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</si>
  <si>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</si>
  <si>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</si>
  <si>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</si>
  <si>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</si>
  <si>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</si>
  <si>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</si>
  <si>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</si>
  <si>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</si>
  <si>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</si>
  <si>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</si>
  <si>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</si>
  <si>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</si>
  <si>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</si>
  <si>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</si>
  <si>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</si>
  <si>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</si>
  <si>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</si>
  <si>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</si>
  <si>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</si>
  <si>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</si>
  <si>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</si>
  <si>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</si>
  <si>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</si>
  <si>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</si>
  <si>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</si>
  <si>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</si>
  <si>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</si>
  <si>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</si>
  <si>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</si>
  <si>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</si>
  <si>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</si>
  <si>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</si>
  <si>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</si>
  <si>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</si>
  <si>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</si>
  <si>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</si>
  <si>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</si>
  <si>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</si>
  <si>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</si>
  <si>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</si>
  <si>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</si>
  <si>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</si>
  <si>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</si>
  <si>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</si>
  <si>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</si>
  <si>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</si>
  <si>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</si>
  <si>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</si>
  <si>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</si>
  <si>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</si>
  <si>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</si>
  <si>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</si>
  <si>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</si>
  <si>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</si>
  <si>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</si>
  <si>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</si>
  <si>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</si>
  <si>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</si>
  <si>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</si>
  <si>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</si>
  <si>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</si>
  <si>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</si>
  <si>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</si>
  <si>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</si>
  <si>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</si>
  <si>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</si>
  <si>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</si>
  <si>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</si>
  <si>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</si>
  <si>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</si>
  <si>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</si>
  <si>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</si>
  <si>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</si>
  <si>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</si>
  <si>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</si>
  <si>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</si>
  <si>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</si>
  <si>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</si>
  <si>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</si>
  <si>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</si>
  <si>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</si>
  <si>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</si>
  <si>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</si>
  <si>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</si>
  <si>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</si>
  <si>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</si>
  <si>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</si>
  <si>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</si>
  <si>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</si>
  <si>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</si>
  <si>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</si>
  <si>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</si>
  <si>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</si>
  <si>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</si>
  <si>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</si>
  <si>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</si>
  <si>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</si>
  <si>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</si>
  <si>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</si>
  <si>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</si>
  <si>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</si>
  <si>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</si>
  <si>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</si>
  <si>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</si>
  <si>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</si>
  <si>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</si>
  <si>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</si>
  <si>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</si>
  <si>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</si>
  <si>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</si>
  <si>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</si>
  <si>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</si>
  <si>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</si>
  <si>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</si>
  <si>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</si>
  <si>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</si>
  <si>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</si>
  <si>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</si>
  <si>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</si>
  <si>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</si>
  <si>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</si>
  <si>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</si>
  <si>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</si>
  <si>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</si>
  <si>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</si>
  <si>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</si>
  <si>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</si>
  <si>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</si>
  <si>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</si>
  <si>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</si>
  <si>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</si>
  <si>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</si>
  <si>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</si>
  <si>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</si>
  <si>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</si>
  <si>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</si>
  <si>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</si>
  <si>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</si>
  <si>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</si>
  <si>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</si>
  <si>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</si>
  <si>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</si>
  <si>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</si>
  <si>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</si>
  <si>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</si>
  <si>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</si>
  <si>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</si>
  <si>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</si>
  <si>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</si>
  <si>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</si>
  <si>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</si>
  <si>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</si>
  <si>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</si>
  <si>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</si>
  <si>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</si>
  <si>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</si>
  <si>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</si>
  <si>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</si>
  <si>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</si>
  <si>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</si>
  <si>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</si>
  <si>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</si>
  <si>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</si>
  <si>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</si>
  <si>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</si>
  <si>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</si>
  <si>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</si>
  <si>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</si>
  <si>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</si>
  <si>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</si>
  <si>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</si>
  <si>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</si>
  <si>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</si>
  <si>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</si>
  <si>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</si>
  <si>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</si>
  <si>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</si>
  <si>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</si>
  <si>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</si>
  <si>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</si>
  <si>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</si>
  <si>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</si>
  <si>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</si>
  <si>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</si>
  <si>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</si>
  <si>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</si>
  <si>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</si>
  <si>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</si>
  <si>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</si>
  <si>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</si>
  <si>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</si>
  <si>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</si>
  <si>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</si>
  <si>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</si>
  <si>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</si>
  <si>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</si>
  <si>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</si>
  <si>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</si>
  <si>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</si>
  <si>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</si>
  <si>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</si>
  <si>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</si>
  <si>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</si>
  <si>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</si>
  <si>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</si>
  <si>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</si>
  <si>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</si>
  <si>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</si>
  <si>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</si>
  <si>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</si>
  <si>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</si>
  <si>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</si>
  <si>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</si>
  <si>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</si>
  <si>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</si>
  <si>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</si>
  <si>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</si>
  <si>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</si>
  <si>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</si>
  <si>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</si>
  <si>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</si>
  <si>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</si>
  <si>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</si>
  <si>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</si>
  <si>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</si>
  <si>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</si>
  <si>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</si>
  <si>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</si>
  <si>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</si>
  <si>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</si>
  <si>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</si>
  <si>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</si>
  <si>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</si>
  <si>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</si>
  <si>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</si>
  <si>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</si>
  <si>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</si>
  <si>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</si>
  <si>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</si>
  <si>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</si>
  <si>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</si>
  <si>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</si>
  <si>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</si>
  <si>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</si>
  <si>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</si>
  <si>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</si>
  <si>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</si>
  <si>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</si>
  <si>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</si>
  <si>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</si>
  <si>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</si>
  <si>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</si>
  <si>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</si>
  <si>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</si>
  <si>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</si>
  <si>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</si>
  <si>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</si>
  <si>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</si>
  <si>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</si>
  <si>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</si>
  <si>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</si>
  <si>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</si>
  <si>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</si>
  <si>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</si>
  <si>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</si>
  <si>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</si>
  <si>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</si>
  <si>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</si>
  <si>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</si>
  <si>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</si>
  <si>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</si>
  <si>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</si>
  <si>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</si>
  <si>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</si>
  <si>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</si>
  <si>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</si>
  <si>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</si>
  <si>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</si>
  <si>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</si>
  <si>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</si>
  <si>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</si>
  <si>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</si>
  <si>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</si>
  <si>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</si>
  <si>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</si>
  <si>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</si>
  <si>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</si>
  <si>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</si>
  <si>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</si>
  <si>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</si>
  <si>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</si>
  <si>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</si>
  <si>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</si>
  <si>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</si>
  <si>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</si>
  <si>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</si>
  <si>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</si>
  <si>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</si>
  <si>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</si>
  <si>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</si>
  <si>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</si>
  <si>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</si>
  <si>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</si>
  <si>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</si>
  <si>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</si>
  <si>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</si>
  <si>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</si>
  <si>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</si>
  <si>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</si>
  <si>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</si>
  <si>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</si>
  <si>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</si>
  <si>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</si>
  <si>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</si>
  <si>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</si>
  <si>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</si>
  <si>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</si>
  <si>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</si>
  <si>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</si>
  <si>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</si>
  <si>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</si>
  <si>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</si>
  <si>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</si>
  <si>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</si>
  <si>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</si>
  <si>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</si>
  <si>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</si>
  <si>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</si>
  <si>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</si>
  <si>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</si>
  <si>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</si>
  <si>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</si>
  <si>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</si>
  <si>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</si>
  <si>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</si>
  <si>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</si>
  <si>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</si>
  <si>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</si>
  <si>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</si>
  <si>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</si>
  <si>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</si>
  <si>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</si>
  <si>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</si>
  <si>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</si>
  <si>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</si>
  <si>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</si>
  <si>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</si>
  <si>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</si>
  <si>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</si>
  <si>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</si>
  <si>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</si>
  <si>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</si>
  <si>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</si>
  <si>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</si>
  <si>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</si>
  <si>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</si>
  <si>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</si>
  <si>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</si>
  <si>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</si>
  <si>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</si>
  <si>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</si>
  <si>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</si>
  <si>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</si>
  <si>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</si>
  <si>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</si>
  <si>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</si>
  <si>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</si>
  <si>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</si>
  <si>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</si>
  <si>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</si>
  <si>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</si>
  <si>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</si>
  <si>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</si>
  <si>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</si>
  <si>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</si>
  <si>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</si>
  <si>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</si>
  <si>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</si>
  <si>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</si>
  <si>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</si>
  <si>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</si>
  <si>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</si>
  <si>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</si>
  <si>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</si>
  <si>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</si>
  <si>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</si>
  <si>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</si>
  <si>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</si>
  <si>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</si>
  <si>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</si>
  <si>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</si>
  <si>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</si>
  <si>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</si>
  <si>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</si>
  <si>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</si>
  <si>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</si>
  <si>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</si>
  <si>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</si>
  <si>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</si>
  <si>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</si>
  <si>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</si>
  <si>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</si>
  <si>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</si>
  <si>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</si>
  <si>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</si>
  <si>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</si>
  <si>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</si>
  <si>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</si>
  <si>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</si>
  <si>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</si>
  <si>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</si>
  <si>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</si>
  <si>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</si>
  <si>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</si>
  <si>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</si>
  <si>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</si>
  <si>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</si>
  <si>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</si>
  <si>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</si>
  <si>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</si>
  <si>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</si>
  <si>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</si>
  <si>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</si>
  <si>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</si>
  <si>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</si>
  <si>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</si>
  <si>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</si>
  <si>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</si>
  <si>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</si>
  <si>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</si>
  <si>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</si>
  <si>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</si>
  <si>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</si>
  <si>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</si>
  <si>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</si>
  <si>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</si>
  <si>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</si>
  <si>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</si>
  <si>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</si>
  <si>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</si>
  <si>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</si>
  <si>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</si>
  <si>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</si>
  <si>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</si>
  <si>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</si>
  <si>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</si>
  <si>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</si>
  <si>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</si>
  <si>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</si>
  <si>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</si>
  <si>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</si>
  <si>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</si>
  <si>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</si>
  <si>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</si>
  <si>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</si>
  <si>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</si>
  <si>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</si>
  <si>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</si>
  <si>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</si>
  <si>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</si>
  <si>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</si>
  <si>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</si>
  <si>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</si>
  <si>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</si>
  <si>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</si>
  <si>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</si>
  <si>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</si>
  <si>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</si>
  <si>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</si>
  <si>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</si>
  <si>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</si>
  <si>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</si>
  <si>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</si>
  <si>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</si>
  <si>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</si>
  <si>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</si>
  <si>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</si>
  <si>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</si>
  <si>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</si>
  <si>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</si>
  <si>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</si>
  <si>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</si>
  <si>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</si>
  <si>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</si>
  <si>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</si>
  <si>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</si>
  <si>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</si>
  <si>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</si>
  <si>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</si>
  <si>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</si>
  <si>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</si>
  <si>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</si>
  <si>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</si>
  <si>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</si>
  <si>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</si>
  <si>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</si>
  <si>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</si>
  <si>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</si>
  <si>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</si>
  <si>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</si>
  <si>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</si>
  <si>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</si>
  <si>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</si>
  <si>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</si>
  <si>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</si>
  <si>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</si>
  <si>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</si>
  <si>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</si>
  <si>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</si>
  <si>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</si>
  <si>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</si>
  <si>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</si>
  <si>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</si>
  <si>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</si>
  <si>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</si>
  <si>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</si>
  <si>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</si>
  <si>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</si>
  <si>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</si>
  <si>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</si>
  <si>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</si>
  <si>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</si>
  <si>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</si>
  <si>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</si>
  <si>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</si>
  <si>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</si>
  <si>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</si>
  <si>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</si>
  <si>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</si>
  <si>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</si>
  <si>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</si>
  <si>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</si>
  <si>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</si>
  <si>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</si>
  <si>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</si>
  <si>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</si>
  <si>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</si>
  <si>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</si>
  <si>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</si>
  <si>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</si>
  <si>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</si>
  <si>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</si>
  <si>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</si>
  <si>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</si>
  <si>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</si>
  <si>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</si>
  <si>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</si>
  <si>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</si>
  <si>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</si>
  <si>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</si>
  <si>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</si>
  <si>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</si>
  <si>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</si>
  <si>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</si>
  <si>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</si>
  <si>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</si>
  <si>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</si>
  <si>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</si>
  <si>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</si>
  <si>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</si>
  <si>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</si>
  <si>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</si>
  <si>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</si>
  <si>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</si>
  <si>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</si>
  <si>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</si>
  <si>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</si>
  <si>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</si>
  <si>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</si>
  <si>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</si>
  <si>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</si>
  <si>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</si>
  <si>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</si>
  <si>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</si>
  <si>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</si>
  <si>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</si>
  <si>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</si>
  <si>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</si>
  <si>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</si>
  <si>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</si>
  <si>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</si>
  <si>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</si>
  <si>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</si>
  <si>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</si>
  <si>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</si>
  <si>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</si>
  <si>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</si>
  <si>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</si>
  <si>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</si>
  <si>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</si>
  <si>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</si>
  <si>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</si>
  <si>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</si>
  <si>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</si>
  <si>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</si>
  <si>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</si>
  <si>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</si>
  <si>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</si>
  <si>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</si>
  <si>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</si>
  <si>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</si>
  <si>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</si>
  <si>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</si>
  <si>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</si>
  <si>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</si>
  <si>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</si>
  <si>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</si>
  <si>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</si>
  <si>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</si>
  <si>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</si>
  <si>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</si>
  <si>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</si>
  <si>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</si>
  <si>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</si>
  <si>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</si>
  <si>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</si>
  <si>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</si>
  <si>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</si>
  <si>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</si>
  <si>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</si>
  <si>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</si>
  <si>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</si>
  <si>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</si>
  <si>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</si>
  <si>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</si>
  <si>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</si>
  <si>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</si>
  <si>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</si>
  <si>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</si>
  <si>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</si>
  <si>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</si>
  <si>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</si>
  <si>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</si>
  <si>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</si>
  <si>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</si>
  <si>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</si>
  <si>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</si>
  <si>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</si>
  <si>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</si>
  <si>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</si>
  <si>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</si>
  <si>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</si>
  <si>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</si>
  <si>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</si>
  <si>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</si>
  <si>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</si>
  <si>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</si>
  <si>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</si>
  <si>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</si>
  <si>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</si>
  <si>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</si>
  <si>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</si>
  <si>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</si>
  <si>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</si>
  <si>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</si>
  <si>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</si>
  <si>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</si>
  <si>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</si>
  <si>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</si>
  <si>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</si>
  <si>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</si>
  <si>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</si>
  <si>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</si>
  <si>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</si>
  <si>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</si>
  <si>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</si>
  <si>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</si>
  <si>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</si>
  <si>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</si>
  <si>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</si>
  <si>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</si>
  <si>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</si>
  <si>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</si>
  <si>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</si>
  <si>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</si>
  <si>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</si>
  <si>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</si>
  <si>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</si>
  <si>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</si>
  <si>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</si>
  <si>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</si>
  <si>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</si>
  <si>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</si>
  <si>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</si>
  <si>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</si>
  <si>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</si>
  <si>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</si>
  <si>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</si>
  <si>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</si>
  <si>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</si>
  <si>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</si>
  <si>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</si>
  <si>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</si>
  <si>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</si>
  <si>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</si>
  <si>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</si>
  <si>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</si>
  <si>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</si>
  <si>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</si>
  <si>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</si>
  <si>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</si>
  <si>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</si>
  <si>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</si>
  <si>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</si>
  <si>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</si>
  <si>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</si>
  <si>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</si>
  <si>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</si>
  <si>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</si>
  <si>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</si>
  <si>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</si>
  <si>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</si>
  <si>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</si>
  <si>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</si>
  <si>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</si>
  <si>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</si>
  <si>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</si>
  <si>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</si>
  <si>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</si>
  <si>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</si>
  <si>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</si>
  <si>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</si>
  <si>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</si>
  <si>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</si>
  <si>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</si>
  <si>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</si>
  <si>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</si>
  <si>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</si>
  <si>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</si>
  <si>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</si>
  <si>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</si>
  <si>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</si>
  <si>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</si>
  <si>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</si>
  <si>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</si>
  <si>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</si>
  <si>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</si>
  <si>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</si>
  <si>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</si>
  <si>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</si>
  <si>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</si>
  <si>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</si>
  <si>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</si>
  <si>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</si>
  <si>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</si>
  <si>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</si>
  <si>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</si>
  <si>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</si>
  <si>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</si>
  <si>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</si>
  <si>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</si>
  <si>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</si>
  <si>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</si>
  <si>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</si>
  <si>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</si>
  <si>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</si>
  <si>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</si>
  <si>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</si>
  <si>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</si>
  <si>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</si>
  <si>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</si>
  <si>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</si>
  <si>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</si>
  <si>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</si>
  <si>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</si>
  <si>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</si>
  <si>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</si>
  <si>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</si>
  <si>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</si>
  <si>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</si>
  <si>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</si>
  <si>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</si>
  <si>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</si>
  <si>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</si>
  <si>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</si>
  <si>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</si>
  <si>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</si>
  <si>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</si>
  <si>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</si>
  <si>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</si>
  <si>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</si>
  <si>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</si>
  <si>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</si>
  <si>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</si>
  <si>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</si>
  <si>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</si>
  <si>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</si>
  <si>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</si>
  <si>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</si>
  <si>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</si>
  <si>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</si>
  <si>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</si>
  <si>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</si>
  <si>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</si>
  <si>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</si>
  <si>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</si>
  <si>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</si>
  <si>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</si>
  <si>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</si>
  <si>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</si>
  <si>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</si>
  <si>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</si>
  <si>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</si>
  <si>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</si>
  <si>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</si>
  <si>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</si>
  <si>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</si>
  <si>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</si>
  <si>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</si>
  <si>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</si>
  <si>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</si>
  <si>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</si>
  <si>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</si>
  <si>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</si>
  <si>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</si>
  <si>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</si>
  <si>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</si>
  <si>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</si>
  <si>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</si>
  <si>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</si>
  <si>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</si>
  <si>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</si>
  <si>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</si>
  <si>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</si>
  <si>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</si>
  <si>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</si>
  <si>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</si>
  <si>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</si>
  <si>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</si>
  <si>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</si>
  <si>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</si>
  <si>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</si>
  <si>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</si>
  <si>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</si>
  <si>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</si>
  <si>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</si>
  <si>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</si>
  <si>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</si>
  <si>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</si>
  <si>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</si>
  <si>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</si>
  <si>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</si>
  <si>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</si>
  <si>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</si>
  <si>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</si>
  <si>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</si>
  <si>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</si>
  <si>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</si>
  <si>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</si>
  <si>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</si>
  <si>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</si>
  <si>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</si>
  <si>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</si>
  <si>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</si>
  <si>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</si>
  <si>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</si>
  <si>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</si>
  <si>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</si>
  <si>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</si>
  <si>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</si>
  <si>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</si>
  <si>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</si>
  <si>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</si>
  <si>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</si>
  <si>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</si>
  <si>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</si>
  <si>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</si>
  <si>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</si>
  <si>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</si>
  <si>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</si>
  <si>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</si>
  <si>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</si>
  <si>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</si>
  <si>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</si>
  <si>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</si>
  <si>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</si>
  <si>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</si>
  <si>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</si>
  <si>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</si>
  <si>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</si>
  <si>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</si>
  <si>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</si>
  <si>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</si>
  <si>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</si>
  <si>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</si>
  <si>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</si>
  <si>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</si>
  <si>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</si>
  <si>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</si>
  <si>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</si>
  <si>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</si>
  <si>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</si>
  <si>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</si>
  <si>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</si>
  <si>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</si>
  <si>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</si>
  <si>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</si>
  <si>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</si>
  <si>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</si>
  <si>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</si>
  <si>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</si>
  <si>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</si>
  <si>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</si>
  <si>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</si>
  <si>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</si>
  <si>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</si>
  <si>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</si>
  <si>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</si>
  <si>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</si>
  <si>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</si>
  <si>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</si>
  <si>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</si>
  <si>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</si>
  <si>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</si>
  <si>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</si>
  <si>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</si>
  <si>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</si>
  <si>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</si>
  <si>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</si>
  <si>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</si>
  <si>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</si>
  <si>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</si>
  <si>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</si>
  <si>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</si>
  <si>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</si>
  <si>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</si>
  <si>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</si>
  <si>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</si>
  <si>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</si>
  <si>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</si>
  <si>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</si>
  <si>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</si>
  <si>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</si>
  <si>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</si>
  <si>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</si>
  <si>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</si>
  <si>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</si>
  <si>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</si>
  <si>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</si>
  <si>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</si>
  <si>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</si>
  <si>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</si>
  <si>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</si>
  <si>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</si>
  <si>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</si>
  <si>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</si>
  <si>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</si>
  <si>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</si>
  <si>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</si>
  <si>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</si>
  <si>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</si>
  <si>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</si>
  <si>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</si>
  <si>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</si>
  <si>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</si>
  <si>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</si>
  <si>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</si>
  <si>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</si>
  <si>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</si>
  <si>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</si>
  <si>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</si>
  <si>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</si>
  <si>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</si>
  <si>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</si>
  <si>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</si>
  <si>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</si>
  <si>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</si>
  <si>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</si>
  <si>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</si>
  <si>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</si>
  <si>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</si>
  <si>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</si>
  <si>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</si>
  <si>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</si>
  <si>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</si>
  <si>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</si>
  <si>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</si>
  <si>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</si>
  <si>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</si>
  <si>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</si>
  <si>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</si>
  <si>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</si>
  <si>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</si>
  <si>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</si>
  <si>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</si>
  <si>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</si>
  <si>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</si>
  <si>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</si>
  <si>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</si>
  <si>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</si>
  <si>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</si>
  <si>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</si>
  <si>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</si>
  <si>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</si>
  <si>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</si>
  <si>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</si>
  <si>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</si>
  <si>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</si>
  <si>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</si>
  <si>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</si>
  <si>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</si>
  <si>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</si>
  <si>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</si>
  <si>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</si>
  <si>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</si>
  <si>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</si>
  <si>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</si>
  <si>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</si>
  <si>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</si>
  <si>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</si>
  <si>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</si>
  <si>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</si>
  <si>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</si>
  <si>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</si>
  <si>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</si>
  <si>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</si>
  <si>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</si>
  <si>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</si>
  <si>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</si>
  <si>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</si>
  <si>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</si>
  <si>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</si>
  <si>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</si>
  <si>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</si>
  <si>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</si>
  <si>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</si>
  <si>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</si>
  <si>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</si>
  <si>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</si>
  <si>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</si>
  <si>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</si>
  <si>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</si>
  <si>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</si>
  <si>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</si>
  <si>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</si>
  <si>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</si>
  <si>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</si>
  <si>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</si>
  <si>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</si>
  <si>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</si>
  <si>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</si>
  <si>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</si>
  <si>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</si>
  <si>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</si>
  <si>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</si>
  <si>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</si>
  <si>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</si>
  <si>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</si>
  <si>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</si>
  <si>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</si>
  <si>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</si>
  <si>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</si>
  <si>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</si>
  <si>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</si>
  <si>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</si>
  <si>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</si>
  <si>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</si>
  <si>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</si>
  <si>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</si>
  <si>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</si>
  <si>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</si>
  <si>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</si>
  <si>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</si>
  <si>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</si>
  <si>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</si>
  <si>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</si>
  <si>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</si>
  <si>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</si>
  <si>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</si>
  <si>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</si>
  <si>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</si>
  <si>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</si>
  <si>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</si>
  <si>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</si>
  <si>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</si>
  <si>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</si>
  <si>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</si>
  <si>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</si>
  <si>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</si>
  <si>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</si>
  <si>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</si>
  <si>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</si>
  <si>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</si>
  <si>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</si>
  <si>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</si>
  <si>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</si>
  <si>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</si>
  <si>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</si>
  <si>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</si>
  <si>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</si>
  <si>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</si>
  <si>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</si>
  <si>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</si>
  <si>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</si>
  <si>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</si>
  <si>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</si>
  <si>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</si>
  <si>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</si>
  <si>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</si>
  <si>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</si>
  <si>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</si>
  <si>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</si>
  <si>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</si>
  <si>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</si>
  <si>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</si>
  <si>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</si>
  <si>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</si>
  <si>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</si>
  <si>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</si>
  <si>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</si>
  <si>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</si>
  <si>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</si>
  <si>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</si>
  <si>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</si>
  <si>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</si>
  <si>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</si>
  <si>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</si>
  <si>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</si>
  <si>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</si>
  <si>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</si>
  <si>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</si>
  <si>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</si>
  <si>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</si>
  <si>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</si>
  <si>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</si>
  <si>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</si>
  <si>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</si>
  <si>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</si>
  <si>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</si>
  <si>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</si>
  <si>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</si>
  <si>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</si>
  <si>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</si>
  <si>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</si>
  <si>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</si>
  <si>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</si>
  <si>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</si>
  <si>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</si>
  <si>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</si>
  <si>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</si>
  <si>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</si>
  <si>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</si>
  <si>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</si>
  <si>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</si>
  <si>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</si>
  <si>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</si>
  <si>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</si>
  <si>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</si>
  <si>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</si>
  <si>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</si>
  <si>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</si>
  <si>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</si>
  <si>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</si>
  <si>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</si>
  <si>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</si>
  <si>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</si>
  <si>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</si>
  <si>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</si>
  <si>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</si>
  <si>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</si>
  <si>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</si>
  <si>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</si>
  <si>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</si>
  <si>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</si>
  <si>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</si>
  <si>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</si>
  <si>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</si>
  <si>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</si>
  <si>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</si>
  <si>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</si>
  <si>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</si>
  <si>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</si>
  <si>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</si>
  <si>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</si>
  <si>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</si>
  <si>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</si>
  <si>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</si>
  <si>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</si>
  <si>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</si>
  <si>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</si>
  <si>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</si>
  <si>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</si>
  <si>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</si>
  <si>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</si>
  <si>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</si>
  <si>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</si>
  <si>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</si>
  <si>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</si>
  <si>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</si>
  <si>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</si>
  <si>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</si>
  <si>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</si>
  <si>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</si>
  <si>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</si>
  <si>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</si>
  <si>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</si>
  <si>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</si>
  <si>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</si>
  <si>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</si>
  <si>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</si>
  <si>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</si>
  <si>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</si>
  <si>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</si>
  <si>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</si>
  <si>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</si>
  <si>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</si>
  <si>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</si>
  <si>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</si>
  <si>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</si>
  <si>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</si>
  <si>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</si>
  <si>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</si>
  <si>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</si>
  <si>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</si>
  <si>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</si>
  <si>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</si>
  <si>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</si>
  <si>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</si>
  <si>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</si>
  <si>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</si>
  <si>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</si>
  <si>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</si>
  <si>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</si>
  <si>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</si>
  <si>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</si>
  <si>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</si>
  <si>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</si>
  <si>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</si>
  <si>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</si>
  <si>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</si>
  <si>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</si>
  <si>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</si>
  <si>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</si>
  <si>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</si>
  <si>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</si>
  <si>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</si>
  <si>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</si>
  <si>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</si>
  <si>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</si>
  <si>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</si>
  <si>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</si>
  <si>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</si>
  <si>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</si>
  <si>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</si>
  <si>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</si>
  <si>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</si>
  <si>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</si>
  <si>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</si>
  <si>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</si>
  <si>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</si>
  <si>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</si>
  <si>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</si>
  <si>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</si>
  <si>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</si>
  <si>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</si>
  <si>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</si>
  <si>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</si>
  <si>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</si>
  <si>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</si>
  <si>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</si>
  <si>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</si>
  <si>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</si>
  <si>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</si>
  <si>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</si>
  <si>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</si>
  <si>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</si>
  <si>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</si>
  <si>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</si>
  <si>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</si>
  <si>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</si>
  <si>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</si>
  <si>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</si>
  <si>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</si>
  <si>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</si>
  <si>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</si>
  <si>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</si>
  <si>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</si>
  <si>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</si>
  <si>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</si>
  <si>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</si>
  <si>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</si>
  <si>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</si>
  <si>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</si>
  <si>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</si>
  <si>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</si>
  <si>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</si>
  <si>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</si>
  <si>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</si>
  <si>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</si>
  <si>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</si>
  <si>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</si>
  <si>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</si>
  <si>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</si>
  <si>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</si>
  <si>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</si>
  <si>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</si>
  <si>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</si>
  <si>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</si>
  <si>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</si>
  <si>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</si>
  <si>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</si>
  <si>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</si>
  <si>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</si>
  <si>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</si>
  <si>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</si>
  <si>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</si>
  <si>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</si>
  <si>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</si>
  <si>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</si>
  <si>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</si>
  <si>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</si>
  <si>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</si>
  <si>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</si>
  <si>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</si>
  <si>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</si>
  <si>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</si>
  <si>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</si>
  <si>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</si>
  <si>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</si>
  <si>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</si>
  <si>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</si>
  <si>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</si>
  <si>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</si>
  <si>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</si>
  <si>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</si>
  <si>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</si>
  <si>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</si>
  <si>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</si>
  <si>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</si>
  <si>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</si>
  <si>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</si>
  <si>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</si>
  <si>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</si>
  <si>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</si>
  <si>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</si>
  <si>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</si>
  <si>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</si>
  <si>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</si>
  <si>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</si>
  <si>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</si>
  <si>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</si>
  <si>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</si>
  <si>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</si>
  <si>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</si>
  <si>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</si>
  <si>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</si>
  <si>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</si>
  <si>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</si>
  <si>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</si>
  <si>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</si>
  <si>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</si>
  <si>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</si>
  <si>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</si>
  <si>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</si>
  <si>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</si>
  <si>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</si>
  <si>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</si>
  <si>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</si>
  <si>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</si>
  <si>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</si>
  <si>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</si>
  <si>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</si>
  <si>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</si>
  <si>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</si>
  <si>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</si>
  <si>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</si>
  <si>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</si>
  <si>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</si>
  <si>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</si>
  <si>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</si>
  <si>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</si>
  <si>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</si>
  <si>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</si>
  <si>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</si>
  <si>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</si>
  <si>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</si>
  <si>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</si>
  <si>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</si>
  <si>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</si>
  <si>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</si>
  <si>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</si>
  <si>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</si>
  <si>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</si>
  <si>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</si>
  <si>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</si>
  <si>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</si>
  <si>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</si>
  <si>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</si>
  <si>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</si>
  <si>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</si>
  <si>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</si>
  <si>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</si>
  <si>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</si>
  <si>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</si>
  <si>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</si>
  <si>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</si>
  <si>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</si>
  <si>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</si>
  <si>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</si>
  <si>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</si>
  <si>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</si>
  <si>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</si>
  <si>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</si>
  <si>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</si>
  <si>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</si>
  <si>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</si>
  <si>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</si>
  <si>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</si>
  <si>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</si>
  <si>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</si>
  <si>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</si>
  <si>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</si>
  <si>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</si>
  <si>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</si>
  <si>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</si>
  <si>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</si>
  <si>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</si>
  <si>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</si>
  <si>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</si>
  <si>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</si>
  <si>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</si>
  <si>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</si>
  <si>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</si>
  <si>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</si>
  <si>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</si>
  <si>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</si>
  <si>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</si>
  <si>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</si>
  <si>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</si>
  <si>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</si>
  <si>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</si>
  <si>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</si>
  <si>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</si>
  <si>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</si>
  <si>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</si>
  <si>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</si>
  <si>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</si>
  <si>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</si>
  <si>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</si>
  <si>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</si>
  <si>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</si>
  <si>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</si>
  <si>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</si>
  <si>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</si>
  <si>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</si>
  <si>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</si>
  <si>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</si>
  <si>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</si>
  <si>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</si>
  <si>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</si>
  <si>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</si>
  <si>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</si>
  <si>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</si>
  <si>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</si>
  <si>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</si>
  <si>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</si>
  <si>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</si>
  <si>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</si>
  <si>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</si>
  <si>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</si>
  <si>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</si>
  <si>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</si>
  <si>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</si>
  <si>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</si>
  <si>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</si>
  <si>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</si>
  <si>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</si>
  <si>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</si>
  <si>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</si>
  <si>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</si>
  <si>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</si>
  <si>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</si>
  <si>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</si>
  <si>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</si>
  <si>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</si>
  <si>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</si>
  <si>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</si>
  <si>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</si>
  <si>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</si>
  <si>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</si>
  <si>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</si>
  <si>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</si>
  <si>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</si>
  <si>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</si>
  <si>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</si>
  <si>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</si>
  <si>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</si>
  <si>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</si>
  <si>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</si>
  <si>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</si>
  <si>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</si>
  <si>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</si>
  <si>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</si>
  <si>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</si>
  <si>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</si>
  <si>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</si>
  <si>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</si>
  <si>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</si>
  <si>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</si>
  <si>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</si>
  <si>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</si>
  <si>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</si>
  <si>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</si>
  <si>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</si>
  <si>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</si>
  <si>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</si>
  <si>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</si>
  <si>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</si>
  <si>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</si>
  <si>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</si>
  <si>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</si>
  <si>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</si>
  <si>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</si>
  <si>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</si>
  <si>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</si>
  <si>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</si>
  <si>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</si>
  <si>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</si>
  <si>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</si>
  <si>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</si>
  <si>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</si>
  <si>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</si>
  <si>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</si>
  <si>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</si>
  <si>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</si>
  <si>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</si>
  <si>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</si>
  <si>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</si>
  <si>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</si>
  <si>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</si>
  <si>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</si>
  <si>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</si>
  <si>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</si>
  <si>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</si>
  <si>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</si>
  <si>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</si>
  <si>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</si>
  <si>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</si>
  <si>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</si>
  <si>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</si>
  <si>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</si>
  <si>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</si>
  <si>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</si>
  <si>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</si>
  <si>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</si>
  <si>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</si>
  <si>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</si>
  <si>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</si>
  <si>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</si>
  <si>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</si>
  <si>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</si>
  <si>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</si>
  <si>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</si>
  <si>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</si>
  <si>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</si>
  <si>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</si>
  <si>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</si>
  <si>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</si>
  <si>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</si>
  <si>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</si>
  <si>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</si>
  <si>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</si>
  <si>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</si>
  <si>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</si>
  <si>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</si>
  <si>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</si>
  <si>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</si>
  <si>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</si>
  <si>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</si>
  <si>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</si>
  <si>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</si>
  <si>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</si>
  <si>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</si>
  <si>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</si>
  <si>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</si>
  <si>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</si>
  <si>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</si>
  <si>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</si>
  <si>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</si>
  <si>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</si>
  <si>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</si>
  <si>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</si>
  <si>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</si>
  <si>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</si>
  <si>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</si>
  <si>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</si>
  <si>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</si>
  <si>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</si>
  <si>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</si>
  <si>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</si>
  <si>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</si>
  <si>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</si>
  <si>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</si>
  <si>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</si>
  <si>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</si>
  <si>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</si>
  <si>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</si>
  <si>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</si>
  <si>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</si>
  <si>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</si>
  <si>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</si>
  <si>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</si>
  <si>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</si>
  <si>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</si>
  <si>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</si>
  <si>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</si>
  <si>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</si>
  <si>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</si>
  <si>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</si>
  <si>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</si>
  <si>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</si>
  <si>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</si>
  <si>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</si>
  <si>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</si>
  <si>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</si>
  <si>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</si>
  <si>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</si>
  <si>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</si>
  <si>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</si>
  <si>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</si>
  <si>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</si>
  <si>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</si>
  <si>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</si>
  <si>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</si>
  <si>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</si>
  <si>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</si>
  <si>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</si>
  <si>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</si>
  <si>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</si>
  <si>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</si>
  <si>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</si>
  <si>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</si>
  <si>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</si>
  <si>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</si>
  <si>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</si>
  <si>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</si>
  <si>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</si>
  <si>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</si>
  <si>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</si>
  <si>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</si>
  <si>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</si>
  <si>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</si>
  <si>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</si>
  <si>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</si>
  <si>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</si>
  <si>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</si>
  <si>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</si>
  <si>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</si>
  <si>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</si>
  <si>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</si>
  <si>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</si>
  <si>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</si>
  <si>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</si>
  <si>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</si>
  <si>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</si>
  <si>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</si>
  <si>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</si>
  <si>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</si>
  <si>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</si>
  <si>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</si>
  <si>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</si>
  <si>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</si>
  <si>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</si>
  <si>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</si>
  <si>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</si>
  <si>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</si>
  <si>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</si>
  <si>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</si>
  <si>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</si>
  <si>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</si>
  <si>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</si>
  <si>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</si>
  <si>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</si>
  <si>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</si>
  <si>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</si>
  <si>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</si>
  <si>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</si>
  <si>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</si>
  <si>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</si>
  <si>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</si>
  <si>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</si>
  <si>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</si>
  <si>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</si>
  <si>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</si>
  <si>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</si>
  <si>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</si>
  <si>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</si>
  <si>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</si>
  <si>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</si>
  <si>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</si>
  <si>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</si>
  <si>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</si>
  <si>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</si>
  <si>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</si>
  <si>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</si>
  <si>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</si>
  <si>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</si>
  <si>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</si>
  <si>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</si>
  <si>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</si>
  <si>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</si>
  <si>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</si>
  <si>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</si>
  <si>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</si>
  <si>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</si>
  <si>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</si>
  <si>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</si>
  <si>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</si>
  <si>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</si>
  <si>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</si>
  <si>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</si>
  <si>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</si>
  <si>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</si>
  <si>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</si>
  <si>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</si>
  <si>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</si>
  <si>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</si>
  <si>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</si>
  <si>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</si>
  <si>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</si>
  <si>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</si>
  <si>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</si>
  <si>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</si>
  <si>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</si>
  <si>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</si>
  <si>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</si>
  <si>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</si>
  <si>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</si>
  <si>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</si>
  <si>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</si>
  <si>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</si>
  <si>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</si>
  <si>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</si>
  <si>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</si>
  <si>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</si>
  <si>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</si>
  <si>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</si>
  <si>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</si>
  <si>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</si>
  <si>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</si>
  <si>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</si>
  <si>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</si>
  <si>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</si>
  <si>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</si>
  <si>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</si>
  <si>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</si>
  <si>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</si>
  <si>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</si>
  <si>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</si>
  <si>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</si>
  <si>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</si>
  <si>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</si>
  <si>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</si>
  <si>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</si>
  <si>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</si>
  <si>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</si>
  <si>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</si>
  <si>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</si>
  <si>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</si>
  <si>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</si>
  <si>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</si>
  <si>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</si>
  <si>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</si>
  <si>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</si>
  <si>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</si>
  <si>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</si>
  <si>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</si>
  <si>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</si>
  <si>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</si>
  <si>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</si>
  <si>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</si>
  <si>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</si>
  <si>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</si>
  <si>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</si>
  <si>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</si>
  <si>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</si>
  <si>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</si>
  <si>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</si>
  <si>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</si>
  <si>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</si>
  <si>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</si>
  <si>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</si>
  <si>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</si>
  <si>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</si>
  <si>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</si>
  <si>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</si>
  <si>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</si>
  <si>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</si>
  <si>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</si>
  <si>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</si>
  <si>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</si>
  <si>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</si>
  <si>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</si>
  <si>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</si>
  <si>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</si>
  <si>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</si>
  <si>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</si>
  <si>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</si>
  <si>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</si>
  <si>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</si>
  <si>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</si>
  <si>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</si>
  <si>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</si>
  <si>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</si>
  <si>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</si>
  <si>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</si>
  <si>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</si>
  <si>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</si>
  <si>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</si>
  <si>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</si>
  <si>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</si>
  <si>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</si>
  <si>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</si>
  <si>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</si>
  <si>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</si>
  <si>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</si>
  <si>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</si>
  <si>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</si>
  <si>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</si>
  <si>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</si>
  <si>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</si>
  <si>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</si>
  <si>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</si>
  <si>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</si>
  <si>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</si>
  <si>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</si>
  <si>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</si>
  <si>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</si>
  <si>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</si>
  <si>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</si>
  <si>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</si>
  <si>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</si>
  <si>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</si>
  <si>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</si>
  <si>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</si>
  <si>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</si>
  <si>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</si>
  <si>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</si>
  <si>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</si>
  <si>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</si>
  <si>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</si>
  <si>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</si>
  <si>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</si>
  <si>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</si>
  <si>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</si>
  <si>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</si>
  <si>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</si>
  <si>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</si>
  <si>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</si>
  <si>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</si>
  <si>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</si>
  <si>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</si>
  <si>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</si>
  <si>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</si>
  <si>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</si>
  <si>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</si>
  <si>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</si>
  <si>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</si>
  <si>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</si>
  <si>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</si>
  <si>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</si>
  <si>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</si>
  <si>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</si>
  <si>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</si>
  <si>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</si>
  <si>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</si>
  <si>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</si>
  <si>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</si>
  <si>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</si>
  <si>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</si>
  <si>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</si>
  <si>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</si>
  <si>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</si>
  <si>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</si>
  <si>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</si>
  <si>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</si>
  <si>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</si>
  <si>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</si>
  <si>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</si>
  <si>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</si>
  <si>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</si>
  <si>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</si>
  <si>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</si>
  <si>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</si>
  <si>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</si>
  <si>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</si>
  <si>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</si>
  <si>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</si>
  <si>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</si>
  <si>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</si>
  <si>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</si>
  <si>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</si>
  <si>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</si>
  <si>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</si>
  <si>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</si>
  <si>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</si>
  <si>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</si>
  <si>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</si>
  <si>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</si>
  <si>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</si>
  <si>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</si>
  <si>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</si>
  <si>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</si>
  <si>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</si>
  <si>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</si>
  <si>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</si>
  <si>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</si>
  <si>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</si>
  <si>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</si>
  <si>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</si>
  <si>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</si>
  <si>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</si>
  <si>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</si>
  <si>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</si>
  <si>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</si>
  <si>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</si>
  <si>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</si>
  <si>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</si>
  <si>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</si>
  <si>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</si>
  <si>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</si>
  <si>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</si>
  <si>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</si>
  <si>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</si>
  <si>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</si>
  <si>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</si>
  <si>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</si>
  <si>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</si>
  <si>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</si>
  <si>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</si>
  <si>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</si>
  <si>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</si>
  <si>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</si>
  <si>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</si>
  <si>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</si>
  <si>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</si>
  <si>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</si>
  <si>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</si>
  <si>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</si>
  <si>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</si>
  <si>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</si>
  <si>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</si>
  <si>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</si>
  <si>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</si>
  <si>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</si>
  <si>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</si>
  <si>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</si>
  <si>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</si>
  <si>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</si>
  <si>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</si>
  <si>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</si>
  <si>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</si>
  <si>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</si>
  <si>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</si>
  <si>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</si>
  <si>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</si>
  <si>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</si>
  <si>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</si>
  <si>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</si>
  <si>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</si>
  <si>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</si>
  <si>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</si>
  <si>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</si>
  <si>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</si>
  <si>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</si>
  <si>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</si>
  <si>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</si>
  <si>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</si>
  <si>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</si>
  <si>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</si>
  <si>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</si>
  <si>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</si>
  <si>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</si>
  <si>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</si>
  <si>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</si>
  <si>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</si>
  <si>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</si>
  <si>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</si>
  <si>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</si>
  <si>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</si>
  <si>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</si>
  <si>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</si>
  <si>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</si>
  <si>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</si>
  <si>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</si>
  <si>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</si>
  <si>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</si>
  <si>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</si>
  <si>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</si>
  <si>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</si>
  <si>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</si>
  <si>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</si>
  <si>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</si>
  <si>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</si>
  <si>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</si>
  <si>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</si>
  <si>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</si>
  <si>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</si>
  <si>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</si>
  <si>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</si>
  <si>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</si>
  <si>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</si>
  <si>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</si>
  <si>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</si>
  <si>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</si>
  <si>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</si>
  <si>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</si>
  <si>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</si>
  <si>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</si>
  <si>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</si>
  <si>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</si>
  <si>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</si>
  <si>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</si>
  <si>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</si>
  <si>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</si>
  <si>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</si>
  <si>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</si>
  <si>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</si>
  <si>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</si>
  <si>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</si>
  <si>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</si>
  <si>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</si>
  <si>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</si>
  <si>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</si>
  <si>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</si>
  <si>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</si>
  <si>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</si>
  <si>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</si>
  <si>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</si>
  <si>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</si>
  <si>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</si>
  <si>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</si>
  <si>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</si>
  <si>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</si>
  <si>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</si>
  <si>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</si>
  <si>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</si>
  <si>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</si>
  <si>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</si>
  <si>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</si>
  <si>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</si>
  <si>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</si>
  <si>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</si>
  <si>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</si>
  <si>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</si>
  <si>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</si>
  <si>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</si>
  <si>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</si>
  <si>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</si>
  <si>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</si>
  <si>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</si>
  <si>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</si>
  <si>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</si>
  <si>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</si>
  <si>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</si>
  <si>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</si>
  <si>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</si>
  <si>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</si>
  <si>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</si>
  <si>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</si>
  <si>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</si>
  <si>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</si>
  <si>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</si>
  <si>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</si>
  <si>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</si>
  <si>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</si>
  <si>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</si>
  <si>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</si>
  <si>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</si>
  <si>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</si>
  <si>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</si>
  <si>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</si>
  <si>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</si>
  <si>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</si>
  <si>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</si>
  <si>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</si>
  <si>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</si>
  <si>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</si>
  <si>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</si>
  <si>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</si>
  <si>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</si>
  <si>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</si>
  <si>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</si>
  <si>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</si>
  <si>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</si>
  <si>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</si>
  <si>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</si>
  <si>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</si>
  <si>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</si>
  <si>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</si>
  <si>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</si>
  <si>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</si>
  <si>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</si>
  <si>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</si>
  <si>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</si>
  <si>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</si>
  <si>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</si>
  <si>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</si>
  <si>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</si>
  <si>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</si>
  <si>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</si>
  <si>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</si>
  <si>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</si>
  <si>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</si>
  <si>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</si>
  <si>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</si>
  <si>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</si>
  <si>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</si>
  <si>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</si>
  <si>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</si>
  <si>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</si>
  <si>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</si>
  <si>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</si>
  <si>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</si>
  <si>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</si>
  <si>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</si>
  <si>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</si>
  <si>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</si>
  <si>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</si>
  <si>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</si>
  <si>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</si>
  <si>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</si>
  <si>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</si>
  <si>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</si>
  <si>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</si>
  <si>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</si>
  <si>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</si>
  <si>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</si>
  <si>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</si>
  <si>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</si>
  <si>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</si>
  <si>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</si>
  <si>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</si>
  <si>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</si>
  <si>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</si>
  <si>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</si>
  <si>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</si>
  <si>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</si>
  <si>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</si>
  <si>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</si>
  <si>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</si>
  <si>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</si>
  <si>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</si>
  <si>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</si>
  <si>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</si>
  <si>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</si>
  <si>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</si>
  <si>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</si>
  <si>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</si>
  <si>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</si>
  <si>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</si>
  <si>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</si>
  <si>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</si>
  <si>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</si>
  <si>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</si>
  <si>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</si>
  <si>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</si>
  <si>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</si>
  <si>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</si>
  <si>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</si>
  <si>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</si>
  <si>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</si>
  <si>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</si>
  <si>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</si>
  <si>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</si>
  <si>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</si>
  <si>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</si>
  <si>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</si>
  <si>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</si>
  <si>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</si>
  <si>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</si>
  <si>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</si>
  <si>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</si>
  <si>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</si>
  <si>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</si>
  <si>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</si>
  <si>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</si>
  <si>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</si>
  <si>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</si>
  <si>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</si>
  <si>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</si>
  <si>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</si>
  <si>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</si>
  <si>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</si>
  <si>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</si>
  <si>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</si>
  <si>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</si>
  <si>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</si>
  <si>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</si>
  <si>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</si>
  <si>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</si>
  <si>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</si>
  <si>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</si>
  <si>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</si>
  <si>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</si>
  <si>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</si>
  <si>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</si>
  <si>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</si>
  <si>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</si>
  <si>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</si>
  <si>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</si>
  <si>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</si>
  <si>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</si>
  <si>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</si>
  <si>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</si>
  <si>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</si>
  <si>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</si>
  <si>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</si>
  <si>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</si>
  <si>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</si>
  <si>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</si>
  <si>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</si>
  <si>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</si>
  <si>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</si>
  <si>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</si>
  <si>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</si>
  <si>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</si>
  <si>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</si>
  <si>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</si>
  <si>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</si>
  <si>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</si>
  <si>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</si>
  <si>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</si>
  <si>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</si>
  <si>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</si>
  <si>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</si>
  <si>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</si>
  <si>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</si>
  <si>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</si>
  <si>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</si>
  <si>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</si>
  <si>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</si>
  <si>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</si>
  <si>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</si>
  <si>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</si>
  <si>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</si>
  <si>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</si>
  <si>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</si>
  <si>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</si>
  <si>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</si>
  <si>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</si>
  <si>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</si>
  <si>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</si>
  <si>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</si>
  <si>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</si>
  <si>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</si>
  <si>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</si>
  <si>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</si>
  <si>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</si>
  <si>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</si>
  <si>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</si>
  <si>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</si>
  <si>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</si>
  <si>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</si>
  <si>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</si>
  <si>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</si>
  <si>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</si>
  <si>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</si>
  <si>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</si>
  <si>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</si>
  <si>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</si>
  <si>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</si>
  <si>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</si>
  <si>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</si>
  <si>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</si>
  <si>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</si>
  <si>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</si>
  <si>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</si>
  <si>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</si>
  <si>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</si>
  <si>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</si>
  <si>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</si>
  <si>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</si>
  <si>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</si>
  <si>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</si>
  <si>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</si>
  <si>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</si>
  <si>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</si>
  <si>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</si>
  <si>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</si>
  <si>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</si>
  <si>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</si>
  <si>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</si>
  <si>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</si>
  <si>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</si>
  <si>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</si>
  <si>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</si>
  <si>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</si>
  <si>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</si>
  <si>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</si>
  <si>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</si>
  <si>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</si>
  <si>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</si>
  <si>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</si>
  <si>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</si>
  <si>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</si>
  <si>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</si>
  <si>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</si>
  <si>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</si>
  <si>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</si>
  <si>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</si>
  <si>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</si>
  <si>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</si>
  <si>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</si>
  <si>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</si>
  <si>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</si>
  <si>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</si>
  <si>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</si>
  <si>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</si>
  <si>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</si>
  <si>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</si>
  <si>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</si>
  <si>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</si>
  <si>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</si>
  <si>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</si>
  <si>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</si>
  <si>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</si>
  <si>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</si>
  <si>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</si>
  <si>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</si>
  <si>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</si>
  <si>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</si>
  <si>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</si>
  <si>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</si>
  <si>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</si>
  <si>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</si>
  <si>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</si>
  <si>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</si>
  <si>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</si>
  <si>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</si>
  <si>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</si>
  <si>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</si>
  <si>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</si>
  <si>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</si>
  <si>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</si>
  <si>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</si>
  <si>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</si>
  <si>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</si>
  <si>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</si>
  <si>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</si>
  <si>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</si>
  <si>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</si>
  <si>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</si>
  <si>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</si>
  <si>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</si>
  <si>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</si>
  <si>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</si>
  <si>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</si>
  <si>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</si>
  <si>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</si>
  <si>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</si>
  <si>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</si>
  <si>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</si>
  <si>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</si>
  <si>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</si>
  <si>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</si>
  <si>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</si>
  <si>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</si>
  <si>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</si>
  <si>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</si>
  <si>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</si>
  <si>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</si>
  <si>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</si>
  <si>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</si>
  <si>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</si>
  <si>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</si>
  <si>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</si>
  <si>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</si>
  <si>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</si>
  <si>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</si>
  <si>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</si>
  <si>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</si>
  <si>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</si>
  <si>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</si>
  <si>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</si>
  <si>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</si>
  <si>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</si>
  <si>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</si>
  <si>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</si>
  <si>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</si>
  <si>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</si>
  <si>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</si>
  <si>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</si>
  <si>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</si>
  <si>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</si>
  <si>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</si>
  <si>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</si>
  <si>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</si>
  <si>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</si>
  <si>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</si>
  <si>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</si>
  <si>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</si>
  <si>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</si>
  <si>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</si>
  <si>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</si>
  <si>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</si>
  <si>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</si>
  <si>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</si>
  <si>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</si>
  <si>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</si>
  <si>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</si>
  <si>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</si>
  <si>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</si>
  <si>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</si>
  <si>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</si>
  <si>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</si>
  <si>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</si>
  <si>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</si>
  <si>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</si>
  <si>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</si>
  <si>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</si>
  <si>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</si>
  <si>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</si>
  <si>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</si>
  <si>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</si>
  <si>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</si>
  <si>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</si>
  <si>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</si>
  <si>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</si>
  <si>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</si>
  <si>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</si>
  <si>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</si>
  <si>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</si>
  <si>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</si>
  <si>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</si>
  <si>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</si>
  <si>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</si>
  <si>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</si>
  <si>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</si>
  <si>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</si>
  <si>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</si>
  <si>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</si>
  <si>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</si>
  <si>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</si>
  <si>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</si>
  <si>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</si>
  <si>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</si>
  <si>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</si>
  <si>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</si>
  <si>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</si>
  <si>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</si>
  <si>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</si>
  <si>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</si>
  <si>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</si>
  <si>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</si>
  <si>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</si>
  <si>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</si>
  <si>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</si>
  <si>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</si>
  <si>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</si>
  <si>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</si>
  <si>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</si>
  <si>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</si>
  <si>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</si>
  <si>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</si>
  <si>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</si>
  <si>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</si>
  <si>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</si>
  <si>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</si>
  <si>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</si>
  <si>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</si>
  <si>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</si>
  <si>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</si>
  <si>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</si>
  <si>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</si>
  <si>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</si>
  <si>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</si>
  <si>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</si>
  <si>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</si>
  <si>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</si>
  <si>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</si>
  <si>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</si>
  <si>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</si>
  <si>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</si>
  <si>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</si>
  <si>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</si>
  <si>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</si>
  <si>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</si>
  <si>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</si>
  <si>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</si>
  <si>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</si>
  <si>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</si>
  <si>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</si>
  <si>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</si>
  <si>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</si>
  <si>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</si>
  <si>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</si>
  <si>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</si>
  <si>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</si>
  <si>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</si>
  <si>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</si>
  <si>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</si>
  <si>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</si>
  <si>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</si>
  <si>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</si>
  <si>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</si>
  <si>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</si>
  <si>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</si>
  <si>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</si>
  <si>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</si>
  <si>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</si>
  <si>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</si>
  <si>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</si>
  <si>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</si>
  <si>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</si>
  <si>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</si>
  <si>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</si>
  <si>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</si>
  <si>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</si>
  <si>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</si>
  <si>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</si>
  <si>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</si>
  <si>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</si>
  <si>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</si>
  <si>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</si>
  <si>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</si>
  <si>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</si>
  <si>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</si>
  <si>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</si>
  <si>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</si>
  <si>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</si>
  <si>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</si>
  <si>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</si>
  <si>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</si>
  <si>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</si>
  <si>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</si>
  <si>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</si>
  <si>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</si>
  <si>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</si>
  <si>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</si>
  <si>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</si>
  <si>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</si>
  <si>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</si>
  <si>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</si>
  <si>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</si>
  <si>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</si>
  <si>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</si>
  <si>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</si>
  <si>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</si>
  <si>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</si>
  <si>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</si>
  <si>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</si>
  <si>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</si>
  <si>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</si>
  <si>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</si>
  <si>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</si>
  <si>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</si>
  <si>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</si>
  <si>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</si>
  <si>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</si>
  <si>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</si>
  <si>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</si>
  <si>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</si>
  <si>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</si>
  <si>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</si>
  <si>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</si>
  <si>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</si>
  <si>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</si>
  <si>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</si>
  <si>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</si>
  <si>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</si>
  <si>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</si>
  <si>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</si>
  <si>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</si>
  <si>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</si>
  <si>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</si>
  <si>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</si>
  <si>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</si>
  <si>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</si>
  <si>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</si>
  <si>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</si>
  <si>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</si>
  <si>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</si>
  <si>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</si>
  <si>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</si>
  <si>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</si>
  <si>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</si>
  <si>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</si>
  <si>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</si>
  <si>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</si>
  <si>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</si>
  <si>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</si>
  <si>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</si>
  <si>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</si>
  <si>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</si>
  <si>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</si>
  <si>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</si>
  <si>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</si>
  <si>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</si>
  <si>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</si>
  <si>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</si>
  <si>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</si>
  <si>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</si>
  <si>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</si>
  <si>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</si>
  <si>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</si>
  <si>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</si>
  <si>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</si>
  <si>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</si>
  <si>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</si>
  <si>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</si>
  <si>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</si>
  <si>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</si>
  <si>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</si>
  <si>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</si>
  <si>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</si>
  <si>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</si>
  <si>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</si>
  <si>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</si>
  <si>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</si>
  <si>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</si>
  <si>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</si>
  <si>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</si>
  <si>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</si>
  <si>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</si>
  <si>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</si>
  <si>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</si>
  <si>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</si>
  <si>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</si>
  <si>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</si>
  <si>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</si>
  <si>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</si>
  <si>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</si>
  <si>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</si>
  <si>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</si>
  <si>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</si>
  <si>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</si>
  <si>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</si>
  <si>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</si>
  <si>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</si>
  <si>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</si>
  <si>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</si>
  <si>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</si>
  <si>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</si>
  <si>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</si>
  <si>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</si>
  <si>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</si>
  <si>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</si>
  <si>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</si>
  <si>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</si>
  <si>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</si>
  <si>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</si>
  <si>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</si>
  <si>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</si>
  <si>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</si>
  <si>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</si>
  <si>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</si>
  <si>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</si>
  <si>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</si>
  <si>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</si>
  <si>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</si>
  <si>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</si>
  <si>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</si>
  <si>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</si>
  <si>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</si>
  <si>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</si>
  <si>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</si>
  <si>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</si>
  <si>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</si>
  <si>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</si>
  <si>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</si>
  <si>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</si>
  <si>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</si>
  <si>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</si>
  <si>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</si>
  <si>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</si>
  <si>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</si>
  <si>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</si>
  <si>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</si>
  <si>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</si>
  <si>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</si>
  <si>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</si>
  <si>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</si>
  <si>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</si>
  <si>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</si>
  <si>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</si>
  <si>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</si>
  <si>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</si>
  <si>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</si>
  <si>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</si>
  <si>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</si>
  <si>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</si>
  <si>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</si>
  <si>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</si>
  <si>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</si>
  <si>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</si>
  <si>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</si>
  <si>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</si>
  <si>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</si>
  <si>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</si>
  <si>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</si>
  <si>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</si>
  <si>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</si>
  <si>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</si>
  <si>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</si>
  <si>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</si>
  <si>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</si>
  <si>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</si>
  <si>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</si>
  <si>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</si>
  <si>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</si>
  <si>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</si>
  <si>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</si>
  <si>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</si>
  <si>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</si>
  <si>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</si>
  <si>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</si>
  <si>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</si>
  <si>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</si>
  <si>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</si>
  <si>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</si>
  <si>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</si>
  <si>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</si>
  <si>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</si>
  <si>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</si>
  <si>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</si>
  <si>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</si>
  <si>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</si>
  <si>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</si>
  <si>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</si>
  <si>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</si>
  <si>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</si>
  <si>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</si>
  <si>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</si>
  <si>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</si>
  <si>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</si>
  <si>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</si>
  <si>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</si>
  <si>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</si>
  <si>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</si>
  <si>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</si>
  <si>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</si>
  <si>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</si>
  <si>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</si>
  <si>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</si>
  <si>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</si>
  <si>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</si>
  <si>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</si>
  <si>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</si>
  <si>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</si>
  <si>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</si>
  <si>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</si>
  <si>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</si>
  <si>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</si>
  <si>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</si>
  <si>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</si>
  <si>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</si>
  <si>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</si>
  <si>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</si>
  <si>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</si>
  <si>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</si>
  <si>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</si>
  <si>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</si>
  <si>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</si>
  <si>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</si>
  <si>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</si>
  <si>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</si>
  <si>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</si>
  <si>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</si>
  <si>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</si>
  <si>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</si>
  <si>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</si>
  <si>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</si>
  <si>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</si>
  <si>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</si>
  <si>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</si>
  <si>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</si>
  <si>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</si>
  <si>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</si>
  <si>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</si>
  <si>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</si>
  <si>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</si>
  <si>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</si>
  <si>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</si>
  <si>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</si>
  <si>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</si>
  <si>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</si>
  <si>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</si>
  <si>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</si>
  <si>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</si>
  <si>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</si>
  <si>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</si>
  <si>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</si>
  <si>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</si>
  <si>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</si>
  <si>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</si>
  <si>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</si>
  <si>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</si>
  <si>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</si>
  <si>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</si>
  <si>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</si>
  <si>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</si>
  <si>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</si>
  <si>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</si>
  <si>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</si>
  <si>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</si>
  <si>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</si>
  <si>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</si>
  <si>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</si>
  <si>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</si>
  <si>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</si>
  <si>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</si>
  <si>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</si>
  <si>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</si>
  <si>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</si>
  <si>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</si>
  <si>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</si>
  <si>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</si>
  <si>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</si>
  <si>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</si>
  <si>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</si>
  <si>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</si>
  <si>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</si>
  <si>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</si>
  <si>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</si>
  <si>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</si>
  <si>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</si>
  <si>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</si>
  <si>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</si>
  <si>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</si>
  <si>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</si>
  <si>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</si>
  <si>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</si>
  <si>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</si>
  <si>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</si>
  <si>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</si>
  <si>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</si>
  <si>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</si>
  <si>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</si>
  <si>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</si>
  <si>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</si>
  <si>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</si>
  <si>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</si>
  <si>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</si>
  <si>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</si>
  <si>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</si>
  <si>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</si>
  <si>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</si>
  <si>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</si>
  <si>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</si>
  <si>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</si>
  <si>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</si>
  <si>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</si>
  <si>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</si>
  <si>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</si>
  <si>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</si>
  <si>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</si>
  <si>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</si>
  <si>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</si>
  <si>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</si>
  <si>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</si>
  <si>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</si>
  <si>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</si>
  <si>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</si>
  <si>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</si>
  <si>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</si>
  <si>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</si>
  <si>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</si>
  <si>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</si>
  <si>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</si>
  <si>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</si>
  <si>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</si>
  <si>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</si>
  <si>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</si>
  <si>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</si>
  <si>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</si>
  <si>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</si>
  <si>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</si>
  <si>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</si>
  <si>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</si>
  <si>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</si>
  <si>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</si>
  <si>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</si>
  <si>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</si>
  <si>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</si>
  <si>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</si>
  <si>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</si>
  <si>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</si>
  <si>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</si>
  <si>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</si>
  <si>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</si>
  <si>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</si>
  <si>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</si>
  <si>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</si>
  <si>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</si>
  <si>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</si>
  <si>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</si>
  <si>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</si>
  <si>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</si>
  <si>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</si>
  <si>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</si>
  <si>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</si>
  <si>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</si>
  <si>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</si>
  <si>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</si>
  <si>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</si>
  <si>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</si>
  <si>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</si>
  <si>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</si>
  <si>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</si>
  <si>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</si>
  <si>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</si>
  <si>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</si>
  <si>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</si>
  <si>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</si>
  <si>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</si>
  <si>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</si>
  <si>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</si>
  <si>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</si>
  <si>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</si>
  <si>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</si>
  <si>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</si>
  <si>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</si>
  <si>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</si>
  <si>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</si>
  <si>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</si>
  <si>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</si>
  <si>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</si>
  <si>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</si>
  <si>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</si>
  <si>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</si>
  <si>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</si>
  <si>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</si>
  <si>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</si>
  <si>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</si>
  <si>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</si>
  <si>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</si>
  <si>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</si>
  <si>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</si>
  <si>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</si>
  <si>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</si>
  <si>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</si>
  <si>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</si>
  <si>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</si>
  <si>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</si>
  <si>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</si>
  <si>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</si>
  <si>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</si>
  <si>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</si>
  <si>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</si>
  <si>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</si>
  <si>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</si>
  <si>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</si>
  <si>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</si>
  <si>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</si>
  <si>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</si>
  <si>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</si>
  <si>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</si>
  <si>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</si>
  <si>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</si>
  <si>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</si>
  <si>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</si>
  <si>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</si>
  <si>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</si>
  <si>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</si>
  <si>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</si>
  <si>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</si>
  <si>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</si>
  <si>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</si>
  <si>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</si>
  <si>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</si>
  <si>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</si>
  <si>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</si>
  <si>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</si>
  <si>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</si>
  <si>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</si>
  <si>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</si>
  <si>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</si>
  <si>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</si>
  <si>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</si>
  <si>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</si>
  <si>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</si>
  <si>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</si>
  <si>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</si>
  <si>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</si>
  <si>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</si>
  <si>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</si>
  <si>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</si>
  <si>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</si>
  <si>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</si>
  <si>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</si>
  <si>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</si>
  <si>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</si>
  <si>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</si>
  <si>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</si>
  <si>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</si>
  <si>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</si>
  <si>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</si>
  <si>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</si>
  <si>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</si>
  <si>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</si>
  <si>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</si>
  <si>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</si>
  <si>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</si>
  <si>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</si>
  <si>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</si>
  <si>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</si>
  <si>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</si>
  <si>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</si>
  <si>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</si>
  <si>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</si>
  <si>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</si>
  <si>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</si>
  <si>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</si>
  <si>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</si>
  <si>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</si>
  <si>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</si>
  <si>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</si>
  <si>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</si>
  <si>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</si>
  <si>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</si>
  <si>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</si>
  <si>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</si>
  <si>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</si>
  <si>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</si>
  <si>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</si>
  <si>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</si>
  <si>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</si>
  <si>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</si>
  <si>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</si>
  <si>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</si>
  <si>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</si>
  <si>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</si>
  <si>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</si>
  <si>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</si>
  <si>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</si>
  <si>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</si>
  <si>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</si>
  <si>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</si>
  <si>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</si>
  <si>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</si>
  <si>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</si>
  <si>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</si>
  <si>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</si>
  <si>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</si>
  <si>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</si>
  <si>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</si>
  <si>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</si>
  <si>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</si>
  <si>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</si>
  <si>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</si>
  <si>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</si>
  <si>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</si>
  <si>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</si>
  <si>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</si>
  <si>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</si>
  <si>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</si>
  <si>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</si>
  <si>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</si>
  <si>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</si>
  <si>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</si>
  <si>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</si>
  <si>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</si>
  <si>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</si>
  <si>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</si>
  <si>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</si>
  <si>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</si>
  <si>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</si>
  <si>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</si>
  <si>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</si>
  <si>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</si>
  <si>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</si>
  <si>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</si>
  <si>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</si>
  <si>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</si>
  <si>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</si>
  <si>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</si>
  <si>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</si>
  <si>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</si>
  <si>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</si>
  <si>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</si>
  <si>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</si>
  <si>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</si>
  <si>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</si>
  <si>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</si>
  <si>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</si>
  <si>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</si>
  <si>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</si>
  <si>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</si>
  <si>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</si>
  <si>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</si>
  <si>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</si>
  <si>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</si>
  <si>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</si>
  <si>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</si>
  <si>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</si>
  <si>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</si>
  <si>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</si>
  <si>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</si>
  <si>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</si>
  <si>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</si>
  <si>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</si>
  <si>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</si>
  <si>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</si>
  <si>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</si>
  <si>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</si>
  <si>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</si>
  <si>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</si>
  <si>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</si>
  <si>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</si>
  <si>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</si>
  <si>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</si>
  <si>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</si>
  <si>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</si>
  <si>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</si>
  <si>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</si>
  <si>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</si>
  <si>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</si>
  <si>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</si>
  <si>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</si>
  <si>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</si>
  <si>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</si>
  <si>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</si>
  <si>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</si>
  <si>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</si>
  <si>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</si>
  <si>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</si>
  <si>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</si>
  <si>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</si>
  <si>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</si>
  <si>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</si>
  <si>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</si>
  <si>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</si>
  <si>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</si>
  <si>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</si>
  <si>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</si>
  <si>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</si>
  <si>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</si>
  <si>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</si>
  <si>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</si>
  <si>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</si>
  <si>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</si>
  <si>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</si>
  <si>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</si>
  <si>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</si>
  <si>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</si>
  <si>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</si>
  <si>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</si>
  <si>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</si>
  <si>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</si>
  <si>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</si>
  <si>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</si>
  <si>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</si>
  <si>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</si>
  <si>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</si>
  <si>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</si>
  <si>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</si>
  <si>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</si>
  <si>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</si>
  <si>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</si>
  <si>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</si>
  <si>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</si>
  <si>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</si>
  <si>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</si>
  <si>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</si>
  <si>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</si>
  <si>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</si>
  <si>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</si>
  <si>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</si>
  <si>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</si>
  <si>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</si>
  <si>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</si>
  <si>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</si>
  <si>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</si>
  <si>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</si>
  <si>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</si>
  <si>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</si>
  <si>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</si>
  <si>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</si>
  <si>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</si>
  <si>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</si>
  <si>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</si>
  <si>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</si>
  <si>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</si>
  <si>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</si>
  <si>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</si>
  <si>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</si>
  <si>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</si>
  <si>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</si>
  <si>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</si>
  <si>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</si>
  <si>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</si>
  <si>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</si>
  <si>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</si>
  <si>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</si>
  <si>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</si>
  <si>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</si>
  <si>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</si>
  <si>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</si>
  <si>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</si>
  <si>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</si>
  <si>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</si>
  <si>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</si>
  <si>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</si>
  <si>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</si>
  <si>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</si>
  <si>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</si>
  <si>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</si>
  <si>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</si>
  <si>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</si>
  <si>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</si>
  <si>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</si>
  <si>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</si>
  <si>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</si>
  <si>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</si>
  <si>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</si>
  <si>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</si>
  <si>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</si>
  <si>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</si>
  <si>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</si>
  <si>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</si>
  <si>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</si>
  <si>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</si>
  <si>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</si>
  <si>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</si>
  <si>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</si>
  <si>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</si>
  <si>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</si>
  <si>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</si>
  <si>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</si>
  <si>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</si>
  <si>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</si>
  <si>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</si>
  <si>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</si>
  <si>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</si>
  <si>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</si>
  <si>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</si>
  <si>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</si>
  <si>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</si>
  <si>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</si>
  <si>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</si>
  <si>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</si>
  <si>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</si>
  <si>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</si>
  <si>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</si>
  <si>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</si>
  <si>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</si>
  <si>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</si>
  <si>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</si>
  <si>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</si>
  <si>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</si>
  <si>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</si>
  <si>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</si>
  <si>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</si>
  <si>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</si>
  <si>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</si>
  <si>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</si>
  <si>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</si>
  <si>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</si>
  <si>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</si>
  <si>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</si>
  <si>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</si>
  <si>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</si>
  <si>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</si>
  <si>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</si>
  <si>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</si>
  <si>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</si>
  <si>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</si>
  <si>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</si>
  <si>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</si>
  <si>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</si>
  <si>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</si>
  <si>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</si>
  <si>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</si>
  <si>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</si>
  <si>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</si>
  <si>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</si>
  <si>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</si>
  <si>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</si>
  <si>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</si>
  <si>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</si>
  <si>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</si>
  <si>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</si>
  <si>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</si>
  <si>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</si>
  <si>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</si>
  <si>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</si>
  <si>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</si>
  <si>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</si>
  <si>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</si>
  <si>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</si>
  <si>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</si>
  <si>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</si>
  <si>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</si>
  <si>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</si>
  <si>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</si>
  <si>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</si>
  <si>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</si>
  <si>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</si>
  <si>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</si>
  <si>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</si>
  <si>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</si>
  <si>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</si>
  <si>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</si>
  <si>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</si>
  <si>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</si>
  <si>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</si>
  <si>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</si>
  <si>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</si>
  <si>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</si>
  <si>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</si>
  <si>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</si>
  <si>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</si>
  <si>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</si>
  <si>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</si>
  <si>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</si>
  <si>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</si>
  <si>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</si>
  <si>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</si>
  <si>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</si>
  <si>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</si>
  <si>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</si>
  <si>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</si>
  <si>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</si>
  <si>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</si>
  <si>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</si>
  <si>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</si>
  <si>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</si>
  <si>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</si>
  <si>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</si>
  <si>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</si>
  <si>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</si>
  <si>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</si>
  <si>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</si>
  <si>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</si>
  <si>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</si>
  <si>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</si>
  <si>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</si>
  <si>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</si>
  <si>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</si>
  <si>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</si>
  <si>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</si>
  <si>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</si>
  <si>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</si>
  <si>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</si>
  <si>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</si>
  <si>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</si>
  <si>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</si>
  <si>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</si>
  <si>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</si>
  <si>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</si>
  <si>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</si>
  <si>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</si>
  <si>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</si>
  <si>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</si>
  <si>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</si>
  <si>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</si>
  <si>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</si>
  <si>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</si>
  <si>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</si>
  <si>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</si>
  <si>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</si>
  <si>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</si>
  <si>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</si>
  <si>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</si>
  <si>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</si>
  <si>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</si>
  <si>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</si>
  <si>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</si>
  <si>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</si>
  <si>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</si>
  <si>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</si>
  <si>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</si>
  <si>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</si>
  <si>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</si>
  <si>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</si>
  <si>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</si>
  <si>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</si>
  <si>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</si>
  <si>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</si>
  <si>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</si>
  <si>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</si>
  <si>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</si>
  <si>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</si>
  <si>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</si>
  <si>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</si>
  <si>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</si>
  <si>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</si>
  <si>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</si>
  <si>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</si>
  <si>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</si>
  <si>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</si>
  <si>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</si>
  <si>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</si>
  <si>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</si>
  <si>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</si>
  <si>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</si>
  <si>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</si>
  <si>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</si>
  <si>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</si>
  <si>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</si>
  <si>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</si>
  <si>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</si>
  <si>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</si>
  <si>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</si>
  <si>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</si>
  <si>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</si>
  <si>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</si>
  <si>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</si>
  <si>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</si>
  <si>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</si>
  <si>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</si>
  <si>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</si>
  <si>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</si>
  <si>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</si>
  <si>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</si>
  <si>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</si>
  <si>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</si>
  <si>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</si>
  <si>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</si>
  <si>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</si>
  <si>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</si>
  <si>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</si>
  <si>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</si>
  <si>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</si>
  <si>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</si>
  <si>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</si>
  <si>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</si>
  <si>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</si>
  <si>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</si>
  <si>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</si>
  <si>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</si>
  <si>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</si>
  <si>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</si>
  <si>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</si>
  <si>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</si>
  <si>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</si>
  <si>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</si>
  <si>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</si>
  <si>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</si>
  <si>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</si>
  <si>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</si>
  <si>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</si>
  <si>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</si>
  <si>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</si>
  <si>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</si>
  <si>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</si>
  <si>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</si>
  <si>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</si>
  <si>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</si>
  <si>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</si>
  <si>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</si>
  <si>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</si>
  <si>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</si>
  <si>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</si>
  <si>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</si>
  <si>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</si>
  <si>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</si>
  <si>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</si>
  <si>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</si>
  <si>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</si>
  <si>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</si>
  <si>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</si>
  <si>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</si>
  <si>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</si>
  <si>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</si>
  <si>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</si>
  <si>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</si>
  <si>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</si>
  <si>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</si>
  <si>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</si>
  <si>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</si>
  <si>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</si>
  <si>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</si>
  <si>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</si>
  <si>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</si>
  <si>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</si>
  <si>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</si>
  <si>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</si>
  <si>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</si>
  <si>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</si>
  <si>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</si>
  <si>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</si>
  <si>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</si>
  <si>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</si>
  <si>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</si>
  <si>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</si>
  <si>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</si>
  <si>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</si>
  <si>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</si>
  <si>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</si>
  <si>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</si>
  <si>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</si>
  <si>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</si>
  <si>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</si>
  <si>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</si>
  <si>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</si>
  <si>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</si>
  <si>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</si>
  <si>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</si>
  <si>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</si>
  <si>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</si>
  <si>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</si>
  <si>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</si>
  <si>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</si>
  <si>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</si>
  <si>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</si>
  <si>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</si>
  <si>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</si>
  <si>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</si>
  <si>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</si>
  <si>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</si>
  <si>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</si>
  <si>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</si>
  <si>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</si>
  <si>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</si>
  <si>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</si>
  <si>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</si>
  <si>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</si>
  <si>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</si>
  <si>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</si>
  <si>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</si>
  <si>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</si>
  <si>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</si>
  <si>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</si>
  <si>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</si>
  <si>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</si>
  <si>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</si>
  <si>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</si>
  <si>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</si>
  <si>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</si>
  <si>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</si>
  <si>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</si>
  <si>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</si>
  <si>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</si>
  <si>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</si>
  <si>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</si>
  <si>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</si>
  <si>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</si>
  <si>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</si>
  <si>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</si>
  <si>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</si>
  <si>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</si>
  <si>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</si>
  <si>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</si>
  <si>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</si>
  <si>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</si>
  <si>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</si>
  <si>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</si>
  <si>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</si>
  <si>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</si>
  <si>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</si>
  <si>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</si>
  <si>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</si>
  <si>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</si>
  <si>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</si>
  <si>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</si>
  <si>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</si>
  <si>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</si>
  <si>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</si>
  <si>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</si>
  <si>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</si>
  <si>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</si>
  <si>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</si>
  <si>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</si>
  <si>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</si>
  <si>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</si>
  <si>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</si>
  <si>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</si>
  <si>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</si>
  <si>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</si>
  <si>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</si>
  <si>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</si>
  <si>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</si>
  <si>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</si>
  <si>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</si>
  <si>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</si>
  <si>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</si>
  <si>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</si>
  <si>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</si>
  <si>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</si>
  <si>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</si>
  <si>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</si>
  <si>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</si>
  <si>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</si>
  <si>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</si>
  <si>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</si>
  <si>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</si>
  <si>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</si>
  <si>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</si>
  <si>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</si>
  <si>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</si>
  <si>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</si>
  <si>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</si>
  <si>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</si>
  <si>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</si>
  <si>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</si>
  <si>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</si>
  <si>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</si>
  <si>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</si>
  <si>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</si>
  <si>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</si>
  <si>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</si>
  <si>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</si>
  <si>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</si>
  <si>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</si>
  <si>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</si>
  <si>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</si>
  <si>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</si>
  <si>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</si>
  <si>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</si>
  <si>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</si>
  <si>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</si>
  <si>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</si>
  <si>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</si>
  <si>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</si>
  <si>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</si>
  <si>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</si>
  <si>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</si>
  <si>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</si>
  <si>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</si>
  <si>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</si>
  <si>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</si>
  <si>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</si>
  <si>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</si>
  <si>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</si>
  <si>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</si>
  <si>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</si>
  <si>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</si>
  <si>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</si>
  <si>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</si>
  <si>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</si>
  <si>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</si>
  <si>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</si>
  <si>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</si>
  <si>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</si>
  <si>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</si>
  <si>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</si>
  <si>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</si>
  <si>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</si>
  <si>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</si>
  <si>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</si>
  <si>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</si>
  <si>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</si>
  <si>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</si>
  <si>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</si>
  <si>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</si>
  <si>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</si>
  <si>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</si>
  <si>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</si>
  <si>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</si>
  <si>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</si>
  <si>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</si>
  <si>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</si>
  <si>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</si>
  <si>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</si>
  <si>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</si>
  <si>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</si>
  <si>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</si>
  <si>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</si>
  <si>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</si>
  <si>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</si>
  <si>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</si>
  <si>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</si>
  <si>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</si>
  <si>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</si>
  <si>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</si>
  <si>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</si>
  <si>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</si>
  <si>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</si>
  <si>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</si>
  <si>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</si>
  <si>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</si>
  <si>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</si>
  <si>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</si>
  <si>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</si>
  <si>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</si>
  <si>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</si>
  <si>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</si>
  <si>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</si>
  <si>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</si>
  <si>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</si>
  <si>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</si>
  <si>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</si>
  <si>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</si>
  <si>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</si>
  <si>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</si>
  <si>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</si>
  <si>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</si>
  <si>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</si>
  <si>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</si>
  <si>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</si>
  <si>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</si>
  <si>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</si>
  <si>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</si>
  <si>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</si>
  <si>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</si>
  <si>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</si>
  <si>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</si>
  <si>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</si>
  <si>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</si>
  <si>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</si>
  <si>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</si>
  <si>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</si>
  <si>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</si>
  <si>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</si>
  <si>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</si>
  <si>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</si>
  <si>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</si>
  <si>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</si>
  <si>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</si>
  <si>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</si>
  <si>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</si>
  <si>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</si>
  <si>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</si>
  <si>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</si>
  <si>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</si>
  <si>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</si>
  <si>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</si>
  <si>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</si>
  <si>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</si>
  <si>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</si>
  <si>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</si>
  <si>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</si>
  <si>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</si>
  <si>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</si>
  <si>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</si>
  <si>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</si>
  <si>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</si>
  <si>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</si>
  <si>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</si>
  <si>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</si>
  <si>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</si>
  <si>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</si>
  <si>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</si>
  <si>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</si>
  <si>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</si>
  <si>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</si>
  <si>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</si>
  <si>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</si>
  <si>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</si>
  <si>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</si>
  <si>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</si>
  <si>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</si>
  <si>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</si>
  <si>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</si>
  <si>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</si>
  <si>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</si>
  <si>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</si>
  <si>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</si>
  <si>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</si>
  <si>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</si>
  <si>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</si>
  <si>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</si>
  <si>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</si>
  <si>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</si>
  <si>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</si>
  <si>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</si>
  <si>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</si>
  <si>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</si>
  <si>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</si>
  <si>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</si>
  <si>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</si>
  <si>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</si>
  <si>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</si>
  <si>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</si>
  <si>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</si>
  <si>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</si>
  <si>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</si>
  <si>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</si>
  <si>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</si>
  <si>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</si>
  <si>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</si>
  <si>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</si>
  <si>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</si>
  <si>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</si>
  <si>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</si>
  <si>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</si>
  <si>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</si>
  <si>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</si>
  <si>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</si>
  <si>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</si>
  <si>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</si>
  <si>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</si>
  <si>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</si>
  <si>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</si>
  <si>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</si>
  <si>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</si>
  <si>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</si>
  <si>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</si>
  <si>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</si>
  <si>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</si>
  <si>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</si>
  <si>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</si>
  <si>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</si>
  <si>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</si>
  <si>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</si>
  <si>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</si>
  <si>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</si>
  <si>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</si>
  <si>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</si>
  <si>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</si>
  <si>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</si>
  <si>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</si>
  <si>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</si>
  <si>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</si>
  <si>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</si>
  <si>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</si>
  <si>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</si>
  <si>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</si>
  <si>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</si>
  <si>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</si>
  <si>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</si>
  <si>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</si>
  <si>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</si>
  <si>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</si>
  <si>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</si>
  <si>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</si>
  <si>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</si>
  <si>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</si>
  <si>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</si>
  <si>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</si>
  <si>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</si>
  <si>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</si>
  <si>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</si>
  <si>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</si>
  <si>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</si>
  <si>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</si>
  <si>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</si>
  <si>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</si>
  <si>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</si>
  <si>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</si>
  <si>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</si>
  <si>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</si>
  <si>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</si>
  <si>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</si>
  <si>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</si>
  <si>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</si>
  <si>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</si>
  <si>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</si>
  <si>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</si>
  <si>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</si>
  <si>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</si>
  <si>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</si>
  <si>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</si>
  <si>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</si>
  <si>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</si>
  <si>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</si>
  <si>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</si>
  <si>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</si>
  <si>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</si>
  <si>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</si>
  <si>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</si>
  <si>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</si>
  <si>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</si>
  <si>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</si>
  <si>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</si>
  <si>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</si>
  <si>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</si>
  <si>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</si>
  <si>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</si>
  <si>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</si>
  <si>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</si>
  <si>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</si>
  <si>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</si>
  <si>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</si>
  <si>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</si>
  <si>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</si>
  <si>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</si>
  <si>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</si>
  <si>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</si>
  <si>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</si>
  <si>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</si>
  <si>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</si>
  <si>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</si>
  <si>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</si>
  <si>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</si>
  <si>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</si>
  <si>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</si>
  <si>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</si>
  <si>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</si>
  <si>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</si>
  <si>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</si>
  <si>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</si>
  <si>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</si>
  <si>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</si>
  <si>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</si>
  <si>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</si>
  <si>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</si>
  <si>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</si>
  <si>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</si>
  <si>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</si>
  <si>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</si>
  <si>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</si>
  <si>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</si>
  <si>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</si>
  <si>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</si>
  <si>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</si>
  <si>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</si>
  <si>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</si>
  <si>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</si>
  <si>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</si>
  <si>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</si>
  <si>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</si>
  <si>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</si>
  <si>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</si>
  <si>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</si>
  <si>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</si>
  <si>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</si>
  <si>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</si>
  <si>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</si>
  <si>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</si>
  <si>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</si>
  <si>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</si>
  <si>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</si>
  <si>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</si>
  <si>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</si>
  <si>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</si>
  <si>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</si>
  <si>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</si>
  <si>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</si>
  <si>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</si>
  <si>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</si>
  <si>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</si>
  <si>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</si>
  <si>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</si>
  <si>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</si>
  <si>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</si>
  <si>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</si>
  <si>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</si>
  <si>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</si>
  <si>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</si>
  <si>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</si>
  <si>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</si>
  <si>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</si>
  <si>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</si>
  <si>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</si>
  <si>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</si>
  <si>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</si>
  <si>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</si>
  <si>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</si>
  <si>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</si>
  <si>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</si>
  <si>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</si>
  <si>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</si>
  <si>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</si>
  <si>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</si>
  <si>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</si>
  <si>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</si>
  <si>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</si>
  <si>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</si>
  <si>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</si>
  <si>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</si>
  <si>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</si>
  <si>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</si>
  <si>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</si>
  <si>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</si>
  <si>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</si>
  <si>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</si>
  <si>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</si>
  <si>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</si>
  <si>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</si>
  <si>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</si>
  <si>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</si>
  <si>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</si>
  <si>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</si>
  <si>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</si>
  <si>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</si>
  <si>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</si>
  <si>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</si>
  <si>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</si>
  <si>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</si>
  <si>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</si>
  <si>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</si>
  <si>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</si>
  <si>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</si>
  <si>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</si>
  <si>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</si>
  <si>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</si>
  <si>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</si>
  <si>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</si>
  <si>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</si>
  <si>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</si>
  <si>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</si>
  <si>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</si>
  <si>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</si>
  <si>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</si>
  <si>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</si>
  <si>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</si>
  <si>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</si>
  <si>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</si>
  <si>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</si>
  <si>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</si>
  <si>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</si>
  <si>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</si>
  <si>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</si>
  <si>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</si>
  <si>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</si>
  <si>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</si>
  <si>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</si>
  <si>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</si>
  <si>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</si>
  <si>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</si>
  <si>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</si>
  <si>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</si>
  <si>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</si>
  <si>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</si>
  <si>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</si>
  <si>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</si>
  <si>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</si>
  <si>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</si>
  <si>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</si>
  <si>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</si>
  <si>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</si>
  <si>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</si>
  <si>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</si>
  <si>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</si>
  <si>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</si>
  <si>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</si>
  <si>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</si>
  <si>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</si>
  <si>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</si>
  <si>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</si>
  <si>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</si>
  <si>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</si>
  <si>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</si>
  <si>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</si>
  <si>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</si>
  <si>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</si>
  <si>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</si>
  <si>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</si>
  <si>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</si>
  <si>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</si>
  <si>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</si>
  <si>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</si>
  <si>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</si>
  <si>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</si>
  <si>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</si>
  <si>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</si>
  <si>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</si>
  <si>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</si>
  <si>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</si>
  <si>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</si>
  <si>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</si>
  <si>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</si>
  <si>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</si>
  <si>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</si>
  <si>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</si>
  <si>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</si>
  <si>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</si>
  <si>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</si>
  <si>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</si>
  <si>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</si>
  <si>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</si>
  <si>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</si>
  <si>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</si>
  <si>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</si>
  <si>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</si>
  <si>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</si>
  <si>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</si>
  <si>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</si>
  <si>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</si>
  <si>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</si>
  <si>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</si>
  <si>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</si>
  <si>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</si>
  <si>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</si>
  <si>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</si>
  <si>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</si>
  <si>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</si>
  <si>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</si>
  <si>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</si>
  <si>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</si>
  <si>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</si>
  <si>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</si>
  <si>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</si>
  <si>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</si>
  <si>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</si>
  <si>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</si>
  <si>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</si>
  <si>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</si>
  <si>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</si>
  <si>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</si>
  <si>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</si>
  <si>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</si>
  <si>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</si>
  <si>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</si>
  <si>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</si>
  <si>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</si>
  <si>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</si>
  <si>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</si>
  <si>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</si>
  <si>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</si>
  <si>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</si>
  <si>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</si>
  <si>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</si>
  <si>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</si>
  <si>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</si>
  <si>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</si>
  <si>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</si>
  <si>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</si>
  <si>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</si>
  <si>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</si>
  <si>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</si>
  <si>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</si>
  <si>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</si>
  <si>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</si>
  <si>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</si>
  <si>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</si>
  <si>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</si>
  <si>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</si>
  <si>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</si>
  <si>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</si>
  <si>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</si>
  <si>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</si>
  <si>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</si>
  <si>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</si>
  <si>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</si>
  <si>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</si>
  <si>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</si>
  <si>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</si>
  <si>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</si>
  <si>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</si>
  <si>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</si>
  <si>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</si>
  <si>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</si>
  <si>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</si>
  <si>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</si>
  <si>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</si>
  <si>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</si>
  <si>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</si>
  <si>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</si>
  <si>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</si>
  <si>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</si>
  <si>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</si>
  <si>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</si>
  <si>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</si>
  <si>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</si>
  <si>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</si>
  <si>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</si>
  <si>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</si>
  <si>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</si>
  <si>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</si>
  <si>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</si>
  <si>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</si>
  <si>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</si>
  <si>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</si>
  <si>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</si>
  <si>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</si>
  <si>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</si>
  <si>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</si>
  <si>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</si>
  <si>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</si>
  <si>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</si>
  <si>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</si>
  <si>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</si>
  <si>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</si>
  <si>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</si>
  <si>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</si>
  <si>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</si>
  <si>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</si>
  <si>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</si>
  <si>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</si>
  <si>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</si>
  <si>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</si>
  <si>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</si>
  <si>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</si>
  <si>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</si>
  <si>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</si>
  <si>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</si>
  <si>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</si>
  <si>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</si>
  <si>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</si>
  <si>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</si>
  <si>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</si>
  <si>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</si>
  <si>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</si>
  <si>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</si>
  <si>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</si>
  <si>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</si>
  <si>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</si>
  <si>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</si>
  <si>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</si>
  <si>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</si>
  <si>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</si>
  <si>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</si>
  <si>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</si>
  <si>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</si>
  <si>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</si>
  <si>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</si>
  <si>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</si>
  <si>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</si>
  <si>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</si>
  <si>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</si>
  <si>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</si>
  <si>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</si>
  <si>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</si>
  <si>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</si>
  <si>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</si>
  <si>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</si>
  <si>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</si>
  <si>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</si>
  <si>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</si>
  <si>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</si>
  <si>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</si>
  <si>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</si>
  <si>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</si>
  <si>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</si>
  <si>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</si>
  <si>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</si>
  <si>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</si>
  <si>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</si>
  <si>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</si>
  <si>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</si>
  <si>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</si>
  <si>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</si>
  <si>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</si>
  <si>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</si>
  <si>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</si>
  <si>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</si>
  <si>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</si>
  <si>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</si>
  <si>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</si>
  <si>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</si>
  <si>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</si>
  <si>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</si>
  <si>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</si>
  <si>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</si>
  <si>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</si>
  <si>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</si>
  <si>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</si>
  <si>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</si>
  <si>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</si>
  <si>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</si>
  <si>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</si>
  <si>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</si>
  <si>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</si>
  <si>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</si>
  <si>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</si>
  <si>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</si>
  <si>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</si>
  <si>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</si>
  <si>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</si>
  <si>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</si>
  <si>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</si>
  <si>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</si>
  <si>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</si>
  <si>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</si>
  <si>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</si>
  <si>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</si>
  <si>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</si>
  <si>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</si>
  <si>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</si>
  <si>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</si>
  <si>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</si>
  <si>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</si>
  <si>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</si>
  <si>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</si>
  <si>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</si>
  <si>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</si>
  <si>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</si>
  <si>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</si>
  <si>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</si>
  <si>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</si>
  <si>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</si>
  <si>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</si>
  <si>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</si>
  <si>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</si>
  <si>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</si>
  <si>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</si>
  <si>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</si>
  <si>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</si>
  <si>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</si>
  <si>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</si>
  <si>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</si>
  <si>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</si>
  <si>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</si>
  <si>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</si>
  <si>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</si>
  <si>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</si>
  <si>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</si>
  <si>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</si>
  <si>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</si>
  <si>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</si>
  <si>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</si>
  <si>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</si>
  <si>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</si>
  <si>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</si>
  <si>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</si>
  <si>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</si>
  <si>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</si>
  <si>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</si>
  <si>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</si>
  <si>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</si>
  <si>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</si>
  <si>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</si>
  <si>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</si>
  <si>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</si>
  <si>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</si>
  <si>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</si>
  <si>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</si>
  <si>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</si>
  <si>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</si>
  <si>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</si>
  <si>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</si>
  <si>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</si>
  <si>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</si>
  <si>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</si>
  <si>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</si>
  <si>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</si>
  <si>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</si>
  <si>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</si>
  <si>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</si>
  <si>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</si>
  <si>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</si>
  <si>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</si>
  <si>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</si>
  <si>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</si>
  <si>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</si>
  <si>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</si>
  <si>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</si>
  <si>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</si>
  <si>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</si>
  <si>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</si>
  <si>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</si>
  <si>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</si>
  <si>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</si>
  <si>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</si>
  <si>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</si>
  <si>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</si>
  <si>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</si>
  <si>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</si>
  <si>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</si>
  <si>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</si>
  <si>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</si>
  <si>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</si>
  <si>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</si>
  <si>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</si>
  <si>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</si>
  <si>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</si>
  <si>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</si>
  <si>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</si>
  <si>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</si>
  <si>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</si>
  <si>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</si>
  <si>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</si>
  <si>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</si>
  <si>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</si>
  <si>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</si>
  <si>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</si>
  <si>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</si>
  <si>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</si>
  <si>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</si>
  <si>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</si>
  <si>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</si>
  <si>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</si>
  <si>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</si>
  <si>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</si>
  <si>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</si>
  <si>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</si>
  <si>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</si>
  <si>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</si>
  <si>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</si>
  <si>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</si>
  <si>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</si>
  <si>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</si>
  <si>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</si>
  <si>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</si>
  <si>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</si>
  <si>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</si>
  <si>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</si>
  <si>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</si>
  <si>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</si>
  <si>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</si>
  <si>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</si>
  <si>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</si>
  <si>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</si>
  <si>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</si>
  <si>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</si>
  <si>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</si>
  <si>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</si>
  <si>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</si>
  <si>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</si>
  <si>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</si>
  <si>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</si>
  <si>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</si>
  <si>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</si>
  <si>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</si>
  <si>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</si>
  <si>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</si>
  <si>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</si>
  <si>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</si>
  <si>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</si>
  <si>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</si>
  <si>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</si>
  <si>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</si>
  <si>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</si>
  <si>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</si>
  <si>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</si>
  <si>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</si>
  <si>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</si>
  <si>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</si>
  <si>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</si>
  <si>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</si>
  <si>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</si>
  <si>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</si>
  <si>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</si>
  <si>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</si>
  <si>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</si>
  <si>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</si>
  <si>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</si>
  <si>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</si>
  <si>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</si>
  <si>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</si>
  <si>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</si>
  <si>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</si>
  <si>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</si>
  <si>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</si>
  <si>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</si>
  <si>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</si>
  <si>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</si>
  <si>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</si>
  <si>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</si>
  <si>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</si>
  <si>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</si>
  <si>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</si>
  <si>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</si>
  <si>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</si>
  <si>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</si>
  <si>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</si>
  <si>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</si>
  <si>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</si>
  <si>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</si>
  <si>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</si>
  <si>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</si>
  <si>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</si>
  <si>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</si>
  <si>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</si>
  <si>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</si>
  <si>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</si>
  <si>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</si>
  <si>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</si>
  <si>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</si>
  <si>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</si>
  <si>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</si>
  <si>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</si>
  <si>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</si>
  <si>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</si>
  <si>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</si>
  <si>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</si>
  <si>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</si>
  <si>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</si>
  <si>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</si>
  <si>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</si>
  <si>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</si>
  <si>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</si>
  <si>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</si>
  <si>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</si>
  <si>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</si>
  <si>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</si>
  <si>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</si>
  <si>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</si>
  <si>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</si>
  <si>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</si>
  <si>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</si>
  <si>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</si>
  <si>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</si>
  <si>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</si>
  <si>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</si>
  <si>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</si>
  <si>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</si>
  <si>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</si>
  <si>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</si>
  <si>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</si>
  <si>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</si>
  <si>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</si>
  <si>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</si>
  <si>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</si>
  <si>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</si>
  <si>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</si>
  <si>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</si>
  <si>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</si>
  <si>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</si>
  <si>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</si>
  <si>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</si>
  <si>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</si>
  <si>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</si>
  <si>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</si>
  <si>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</si>
  <si>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</si>
  <si>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</si>
  <si>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</si>
  <si>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</si>
  <si>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</si>
  <si>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</si>
  <si>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</si>
  <si>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</si>
  <si>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</si>
  <si>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</si>
  <si>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</si>
  <si>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</si>
  <si>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</si>
  <si>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</si>
  <si>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</si>
  <si>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</si>
  <si>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</si>
  <si>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</si>
  <si>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</si>
  <si>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</si>
  <si>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</si>
  <si>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</si>
  <si>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</si>
  <si>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</si>
  <si>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</si>
  <si>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</si>
  <si>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</si>
  <si>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</si>
  <si>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</si>
  <si>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</si>
  <si>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</si>
  <si>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</si>
  <si>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</si>
  <si>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</si>
  <si>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</si>
  <si>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</si>
  <si>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</si>
  <si>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</si>
  <si>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</si>
  <si>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</si>
  <si>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</si>
  <si>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</si>
  <si>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</si>
  <si>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</si>
  <si>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</si>
  <si>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</si>
  <si>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</si>
  <si>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</si>
  <si>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</si>
  <si>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</si>
  <si>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</si>
  <si>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</si>
  <si>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</si>
  <si>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</si>
  <si>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</si>
  <si>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</si>
  <si>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</si>
  <si>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</si>
  <si>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</si>
  <si>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</si>
  <si>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</si>
  <si>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</si>
  <si>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</si>
  <si>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</si>
  <si>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</si>
  <si>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</si>
  <si>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</si>
  <si>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</si>
  <si>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</si>
  <si>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</si>
  <si>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</si>
  <si>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</si>
  <si>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</si>
  <si>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</si>
  <si>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</si>
  <si>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</si>
  <si>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</si>
  <si>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</si>
  <si>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</si>
  <si>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</si>
  <si>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</si>
  <si>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</si>
  <si>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</si>
  <si>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</si>
  <si>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</si>
  <si>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</si>
  <si>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</si>
  <si>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</si>
  <si>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</si>
  <si>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</si>
  <si>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</si>
  <si>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</si>
  <si>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</si>
  <si>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</si>
  <si>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</si>
  <si>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</si>
  <si>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</si>
  <si>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</si>
  <si>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</si>
  <si>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</si>
  <si>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</si>
  <si>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</si>
  <si>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</si>
  <si>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</si>
  <si>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</si>
  <si>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</si>
  <si>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</si>
  <si>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</si>
  <si>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</si>
  <si>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</si>
  <si>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</si>
  <si>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</si>
  <si>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</si>
  <si>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</si>
  <si>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</si>
  <si>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</si>
  <si>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</si>
  <si>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</si>
  <si>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</si>
  <si>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</si>
  <si>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</si>
  <si>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</si>
  <si>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</si>
  <si>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</si>
  <si>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</si>
  <si>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</si>
  <si>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</si>
  <si>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</si>
  <si>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</si>
  <si>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</si>
  <si>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</si>
  <si>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</si>
  <si>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</si>
  <si>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</si>
  <si>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</si>
  <si>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</si>
  <si>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</si>
  <si>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</si>
  <si>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</si>
  <si>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</si>
  <si>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</si>
  <si>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</si>
  <si>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</si>
  <si>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</si>
  <si>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</si>
  <si>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</si>
  <si>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</si>
  <si>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</si>
  <si>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</si>
  <si>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</si>
  <si>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</si>
  <si>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</si>
  <si>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</si>
  <si>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</si>
  <si>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</si>
  <si>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</si>
  <si>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</si>
  <si>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</si>
  <si>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</si>
  <si>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</si>
  <si>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</si>
  <si>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</si>
  <si>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</si>
  <si>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</si>
  <si>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</si>
  <si>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</si>
  <si>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</si>
  <si>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</si>
  <si>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</si>
  <si>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</si>
  <si>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</si>
  <si>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</si>
  <si>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</si>
  <si>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</si>
  <si>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</si>
  <si>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</si>
  <si>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</si>
  <si>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</si>
  <si>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</si>
  <si>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</si>
  <si>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</si>
  <si>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</si>
  <si>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</si>
  <si>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</si>
  <si>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</si>
  <si>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</si>
  <si>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</si>
  <si>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</si>
  <si>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</si>
  <si>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</si>
  <si>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</si>
  <si>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</si>
  <si>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</si>
  <si>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</si>
  <si>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</si>
  <si>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</si>
  <si>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</si>
  <si>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</si>
  <si>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</si>
  <si>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</si>
  <si>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</si>
  <si>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</si>
  <si>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</si>
  <si>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</si>
  <si>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</si>
  <si>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</si>
  <si>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</si>
  <si>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</si>
  <si>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</si>
  <si>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</si>
  <si>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</si>
  <si>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</si>
  <si>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</si>
  <si>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</si>
  <si>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</si>
  <si>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</si>
  <si>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</si>
  <si>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</si>
  <si>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</si>
  <si>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</si>
  <si>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</si>
  <si>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</si>
  <si>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</si>
  <si>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</si>
  <si>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</si>
  <si>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</si>
  <si>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</si>
  <si>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</si>
  <si>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</si>
  <si>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</si>
  <si>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</si>
  <si>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</si>
  <si>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</si>
  <si>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</si>
  <si>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</si>
  <si>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</si>
  <si>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</si>
  <si>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</si>
  <si>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</si>
  <si>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</si>
  <si>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</si>
  <si>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</si>
  <si>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</si>
  <si>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</si>
  <si>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</si>
  <si>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</si>
  <si>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</si>
  <si>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</si>
  <si>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</si>
  <si>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</si>
  <si>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</si>
  <si>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</si>
  <si>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</si>
  <si>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</si>
  <si>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</si>
  <si>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</si>
  <si>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</si>
  <si>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</si>
  <si>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</si>
  <si>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</si>
  <si>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</si>
  <si>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</si>
  <si>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</si>
  <si>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</si>
  <si>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</si>
  <si>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</si>
  <si>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</si>
  <si>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</si>
  <si>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</si>
  <si>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</si>
  <si>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</si>
  <si>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</si>
  <si>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</si>
  <si>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</si>
  <si>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</si>
  <si>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</si>
  <si>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</si>
  <si>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</si>
  <si>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</si>
  <si>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</si>
  <si>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</si>
  <si>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</si>
  <si>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</si>
  <si>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</si>
  <si>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</si>
  <si>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</si>
  <si>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</si>
  <si>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</si>
  <si>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</si>
  <si>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</si>
  <si>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</si>
  <si>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</si>
  <si>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</si>
  <si>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</si>
  <si>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</si>
  <si>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</si>
  <si>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</si>
  <si>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</si>
  <si>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</si>
  <si>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</si>
  <si>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</si>
  <si>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</si>
  <si>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</si>
  <si>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</si>
  <si>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</si>
  <si>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</si>
  <si>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</si>
  <si>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</si>
  <si>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</si>
  <si>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</si>
  <si>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</si>
  <si>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</si>
  <si>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</si>
  <si>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</si>
  <si>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</si>
  <si>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</si>
  <si>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</si>
  <si>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</si>
  <si>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</si>
  <si>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</si>
  <si>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</si>
  <si>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</si>
  <si>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</si>
  <si>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</si>
  <si>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</si>
  <si>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</si>
  <si>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</si>
  <si>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</si>
  <si>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</si>
  <si>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</si>
  <si>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</si>
  <si>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</si>
  <si>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</si>
  <si>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</si>
  <si>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</si>
  <si>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</si>
  <si>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</si>
  <si>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</si>
  <si>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</si>
  <si>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</si>
  <si>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</si>
  <si>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</si>
  <si>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</si>
  <si>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</si>
  <si>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</si>
  <si>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</si>
  <si>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</si>
  <si>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</si>
  <si>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</si>
  <si>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</si>
  <si>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</si>
  <si>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</si>
  <si>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</si>
  <si>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</si>
  <si>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</si>
  <si>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</si>
  <si>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</si>
  <si>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</si>
  <si>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</si>
  <si>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</si>
  <si>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</si>
  <si>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</si>
  <si>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</si>
  <si>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</si>
  <si>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</si>
  <si>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</si>
  <si>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</si>
  <si>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</si>
  <si>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</si>
  <si>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</si>
  <si>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</si>
  <si>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</si>
  <si>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</si>
  <si>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</si>
  <si>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</si>
  <si>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</si>
  <si>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</si>
  <si>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</si>
  <si>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</si>
  <si>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</si>
  <si>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</si>
  <si>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</si>
  <si>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</si>
  <si>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</si>
  <si>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</si>
  <si>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</si>
  <si>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</si>
  <si>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</si>
  <si>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</si>
  <si>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</si>
  <si>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</si>
  <si>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</si>
  <si>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</si>
  <si>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</si>
  <si>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</si>
  <si>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</si>
  <si>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</si>
  <si>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</si>
  <si>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</si>
  <si>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</si>
  <si>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</si>
  <si>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</si>
  <si>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</si>
  <si>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</si>
  <si>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</si>
  <si>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</si>
  <si>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</si>
  <si>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</si>
  <si>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</si>
  <si>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</si>
  <si>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</si>
  <si>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</si>
  <si>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</si>
  <si>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</si>
  <si>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</si>
  <si>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</si>
  <si>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</si>
  <si>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</si>
  <si>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</si>
  <si>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</si>
  <si>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</si>
  <si>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</si>
  <si>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</si>
  <si>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</si>
  <si>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</si>
  <si>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</si>
  <si>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</si>
  <si>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</si>
  <si>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</si>
  <si>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</si>
  <si>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</si>
  <si>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</si>
  <si>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</si>
  <si>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</si>
  <si>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</si>
  <si>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</si>
  <si>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</si>
  <si>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</si>
  <si>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</si>
  <si>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</si>
  <si>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</si>
  <si>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</si>
  <si>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</si>
  <si>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</si>
  <si>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</si>
  <si>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</si>
  <si>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</si>
  <si>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</si>
  <si>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</si>
  <si>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</si>
  <si>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</si>
  <si>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</si>
  <si>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</si>
  <si>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</si>
  <si>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</si>
  <si>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</si>
  <si>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</si>
  <si>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</si>
  <si>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</si>
  <si>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</si>
  <si>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</si>
  <si>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</si>
  <si>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</si>
  <si>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</si>
  <si>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</si>
  <si>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</si>
  <si>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</si>
  <si>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</si>
  <si>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</si>
  <si>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</si>
  <si>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</si>
  <si>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</si>
  <si>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</si>
  <si>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</si>
  <si>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</si>
  <si>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</si>
  <si>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</si>
  <si>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</si>
  <si>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</si>
  <si>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</si>
  <si>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</si>
  <si>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</si>
  <si>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</si>
  <si>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</si>
  <si>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</si>
  <si>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</si>
  <si>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</si>
  <si>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</si>
  <si>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</si>
  <si>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</si>
  <si>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</si>
  <si>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</si>
  <si>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</si>
  <si>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</si>
  <si>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</si>
  <si>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</si>
  <si>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</si>
  <si>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</si>
  <si>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</si>
  <si>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</si>
  <si>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</si>
  <si>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</si>
  <si>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</si>
  <si>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</si>
  <si>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</si>
  <si>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</si>
  <si>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</si>
  <si>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</si>
  <si>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</si>
  <si>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</si>
  <si>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</si>
  <si>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</si>
  <si>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</si>
  <si>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</si>
  <si>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</si>
  <si>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</si>
  <si>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</si>
  <si>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</si>
  <si>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</si>
  <si>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</si>
  <si>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</si>
  <si>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</si>
  <si>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</si>
  <si>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</si>
  <si>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</si>
  <si>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</si>
  <si>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</si>
  <si>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</si>
  <si>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</si>
  <si>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</si>
  <si>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</si>
  <si>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</si>
  <si>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</si>
  <si>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</si>
  <si>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</si>
  <si>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</si>
  <si>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</si>
  <si>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</si>
  <si>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</si>
  <si>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</si>
  <si>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</si>
  <si>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</si>
  <si>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</si>
  <si>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</si>
  <si>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</si>
  <si>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</si>
  <si>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</si>
  <si>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</si>
  <si>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</si>
  <si>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</si>
  <si>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</si>
  <si>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</si>
  <si>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</si>
  <si>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</si>
  <si>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</si>
  <si>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</si>
  <si>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</si>
  <si>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</si>
  <si>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</si>
  <si>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</si>
  <si>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</si>
  <si>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</si>
  <si>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</si>
  <si>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</si>
  <si>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</si>
  <si>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</si>
  <si>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</si>
  <si>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</si>
  <si>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</si>
  <si>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</si>
  <si>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</si>
  <si>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</si>
  <si>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</si>
  <si>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</si>
  <si>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</si>
  <si>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</si>
  <si>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</si>
  <si>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</si>
  <si>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</si>
  <si>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</si>
  <si>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</si>
  <si>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</si>
  <si>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</si>
  <si>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</si>
  <si>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</si>
  <si>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</si>
  <si>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</si>
  <si>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</si>
  <si>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</si>
  <si>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</si>
  <si>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</si>
  <si>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</si>
  <si>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</si>
  <si>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</si>
  <si>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</si>
  <si>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</si>
  <si>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</si>
  <si>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</si>
  <si>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</si>
  <si>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</si>
  <si>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</si>
  <si>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</si>
  <si>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</si>
  <si>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</si>
  <si>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</si>
  <si>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</si>
  <si>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</si>
  <si>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</si>
  <si>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</si>
  <si>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</si>
  <si>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</si>
  <si>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</si>
  <si>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</si>
  <si>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</si>
  <si>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</si>
  <si>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</si>
  <si>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</si>
  <si>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</si>
  <si>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</si>
  <si>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</si>
  <si>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</si>
  <si>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</si>
  <si>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</si>
  <si>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</si>
  <si>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</si>
  <si>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</si>
  <si>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</si>
  <si>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</si>
  <si>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</si>
  <si>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</si>
  <si>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</si>
  <si>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</si>
  <si>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</si>
  <si>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</si>
  <si>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</si>
  <si>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</si>
  <si>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</si>
  <si>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</si>
  <si>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</si>
  <si>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</si>
  <si>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</si>
  <si>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</si>
  <si>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</si>
  <si>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</si>
  <si>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</si>
  <si>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</si>
  <si>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</si>
  <si>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</si>
  <si>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</si>
  <si>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</si>
  <si>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</si>
  <si>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</si>
  <si>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</si>
  <si>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</si>
  <si>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</si>
  <si>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</si>
  <si>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</si>
  <si>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</si>
  <si>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</si>
  <si>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</si>
  <si>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</si>
  <si>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</si>
  <si>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</si>
  <si>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</si>
  <si>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</si>
  <si>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</si>
  <si>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</si>
  <si>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</si>
  <si>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</si>
  <si>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</si>
  <si>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</si>
  <si>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</si>
  <si>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</si>
  <si>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</si>
  <si>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</si>
  <si>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</si>
  <si>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</si>
  <si>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</si>
  <si>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</si>
  <si>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</si>
  <si>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</si>
  <si>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</si>
  <si>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</si>
  <si>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</si>
  <si>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</si>
  <si>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</si>
  <si>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</si>
  <si>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</si>
  <si>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</si>
  <si>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</si>
  <si>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</si>
  <si>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</si>
  <si>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</si>
  <si>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</si>
  <si>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</si>
  <si>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</si>
  <si>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</si>
  <si>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</si>
  <si>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</si>
  <si>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</si>
  <si>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</si>
  <si>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</si>
  <si>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</si>
  <si>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</si>
  <si>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</si>
  <si>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</si>
  <si>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</si>
  <si>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</si>
  <si>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</si>
  <si>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</si>
  <si>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</si>
  <si>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</si>
  <si>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</si>
  <si>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</si>
  <si>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</si>
  <si>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</si>
  <si>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</si>
  <si>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</si>
  <si>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</si>
  <si>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</si>
  <si>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</si>
  <si>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</si>
  <si>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</si>
  <si>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</si>
  <si>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</si>
  <si>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</si>
  <si>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</si>
  <si>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</si>
  <si>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</si>
  <si>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</si>
  <si>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</si>
  <si>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</si>
  <si>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</si>
  <si>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</si>
  <si>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</si>
  <si>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</si>
  <si>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</si>
  <si>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</si>
  <si>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</si>
  <si>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</si>
  <si>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</si>
  <si>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</si>
  <si>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</si>
  <si>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</si>
  <si>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</si>
  <si>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</si>
  <si>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</si>
  <si>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</si>
  <si>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</si>
  <si>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</si>
  <si>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</si>
  <si>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</si>
  <si>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</si>
  <si>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</si>
  <si>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</si>
  <si>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</si>
  <si>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</si>
  <si>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</si>
  <si>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</si>
  <si>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</si>
  <si>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</si>
  <si>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</si>
  <si>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</si>
  <si>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</si>
  <si>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</si>
  <si>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</si>
  <si>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</si>
  <si>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</si>
  <si>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</si>
  <si>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</si>
  <si>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</si>
  <si>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</si>
  <si>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</si>
  <si>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</si>
  <si>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</si>
  <si>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</si>
  <si>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</si>
  <si>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</si>
  <si>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</si>
  <si>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</si>
  <si>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</si>
  <si>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</si>
  <si>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</si>
  <si>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</si>
  <si>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</si>
  <si>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</si>
  <si>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</si>
  <si>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</si>
  <si>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</si>
  <si>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</si>
  <si>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</si>
  <si>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</si>
  <si>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</si>
  <si>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</si>
  <si>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</si>
  <si>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</si>
  <si>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</si>
  <si>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</si>
  <si>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</si>
  <si>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</si>
  <si>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</si>
  <si>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</si>
  <si>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</si>
  <si>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</si>
  <si>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</si>
  <si>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</si>
  <si>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</si>
  <si>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</si>
  <si>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</si>
  <si>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</si>
  <si>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</si>
  <si>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</si>
  <si>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</si>
  <si>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</si>
  <si>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</si>
  <si>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</si>
  <si>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</si>
  <si>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</si>
  <si>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</si>
  <si>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</si>
  <si>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</si>
  <si>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</si>
  <si>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</si>
  <si>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</si>
  <si>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</si>
  <si>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</si>
  <si>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</si>
  <si>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</si>
  <si>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</si>
  <si>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</si>
  <si>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</si>
  <si>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</si>
  <si>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</si>
  <si>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</si>
  <si>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</si>
  <si>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</si>
  <si>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</si>
  <si>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</si>
  <si>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</si>
  <si>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</si>
  <si>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</si>
  <si>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</si>
  <si>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</si>
  <si>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</si>
  <si>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</si>
  <si>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</si>
  <si>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</si>
  <si>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</si>
  <si>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</si>
  <si>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</si>
  <si>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</si>
  <si>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</si>
  <si>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</si>
  <si>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</si>
  <si>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</si>
  <si>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</si>
  <si>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</si>
  <si>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</si>
  <si>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</si>
  <si>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</si>
  <si>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</si>
  <si>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</si>
  <si>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</si>
  <si>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</si>
  <si>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</si>
  <si>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</si>
  <si>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</si>
  <si>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</si>
  <si>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</si>
  <si>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</si>
  <si>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</si>
  <si>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</si>
  <si>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</si>
  <si>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</si>
  <si>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</si>
  <si>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</si>
  <si>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</si>
  <si>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</si>
  <si>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</si>
  <si>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</si>
  <si>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</si>
  <si>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</si>
  <si>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</si>
  <si>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</si>
  <si>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</si>
  <si>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</si>
  <si>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</si>
  <si>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</si>
  <si>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</si>
  <si>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</si>
  <si>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</si>
  <si>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</si>
  <si>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</si>
  <si>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</si>
  <si>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</si>
  <si>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</si>
  <si>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</si>
  <si>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</si>
  <si>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</si>
  <si>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</si>
  <si>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</si>
  <si>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</si>
  <si>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</si>
  <si>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</si>
  <si>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</si>
  <si>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</si>
  <si>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</si>
  <si>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</si>
  <si>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</si>
  <si>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</si>
  <si>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</si>
  <si>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</si>
  <si>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</si>
  <si>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</si>
  <si>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</si>
  <si>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</si>
  <si>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</si>
  <si>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</si>
  <si>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</si>
  <si>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</si>
  <si>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</si>
  <si>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</si>
  <si>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</si>
  <si>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</si>
  <si>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</si>
  <si>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</si>
  <si>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</si>
  <si>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</si>
  <si>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</si>
  <si>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</si>
  <si>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</si>
  <si>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</si>
  <si>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</si>
  <si>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</si>
  <si>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</si>
  <si>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</si>
  <si>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</si>
  <si>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</si>
  <si>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</si>
  <si>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</si>
  <si>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</si>
  <si>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</si>
  <si>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</si>
  <si>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</si>
  <si>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</si>
  <si>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</si>
  <si>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</si>
  <si>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</si>
  <si>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</si>
  <si>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</si>
  <si>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</si>
  <si>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</si>
  <si>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</si>
  <si>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</si>
  <si>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</si>
  <si>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</si>
  <si>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</si>
  <si>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</si>
  <si>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</si>
  <si>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</si>
  <si>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</si>
  <si>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</si>
  <si>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</si>
  <si>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</si>
  <si>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</si>
  <si>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</si>
  <si>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</si>
  <si>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</si>
  <si>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</si>
  <si>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</si>
  <si>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</si>
  <si>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</si>
  <si>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</si>
  <si>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</si>
  <si>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</si>
  <si>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</si>
  <si>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</si>
  <si>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</si>
  <si>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</si>
  <si>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</si>
  <si>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</si>
  <si>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</si>
  <si>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</si>
  <si>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</si>
  <si>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</si>
  <si>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</si>
  <si>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</si>
  <si>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</si>
  <si>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</si>
  <si>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</si>
  <si>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</si>
  <si>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</si>
  <si>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</si>
  <si>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</si>
  <si>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</si>
  <si>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</si>
  <si>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</si>
  <si>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</si>
  <si>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</si>
  <si>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</si>
  <si>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</si>
  <si>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</si>
  <si>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</si>
  <si>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</si>
  <si>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</si>
  <si>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</si>
  <si>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</si>
  <si>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</si>
  <si>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</si>
  <si>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</si>
  <si>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</si>
  <si>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</si>
  <si>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</si>
  <si>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</si>
  <si>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</si>
  <si>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</si>
  <si>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</si>
  <si>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</si>
  <si>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</si>
  <si>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</si>
  <si>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</si>
  <si>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</si>
  <si>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</si>
  <si>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</si>
  <si>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</si>
  <si>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</si>
  <si>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</si>
  <si>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</si>
  <si>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</si>
  <si>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</si>
  <si>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</si>
  <si>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</si>
  <si>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</si>
  <si>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</si>
  <si>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</si>
  <si>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</si>
  <si>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</si>
  <si>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</si>
  <si>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</si>
  <si>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</si>
  <si>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</si>
  <si>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</si>
  <si>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</si>
  <si>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</si>
  <si>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</si>
  <si>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</si>
  <si>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</si>
  <si>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</si>
  <si>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</si>
  <si>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</si>
  <si>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</si>
  <si>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</si>
  <si>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</si>
  <si>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</si>
  <si>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</si>
  <si>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</si>
  <si>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</si>
  <si>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</si>
  <si>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</si>
  <si>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</si>
  <si>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</si>
  <si>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</si>
  <si>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</si>
  <si>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</si>
  <si>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</si>
  <si>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</si>
  <si>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</si>
  <si>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</si>
  <si>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</si>
  <si>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</si>
  <si>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</si>
  <si>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</si>
  <si>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</si>
  <si>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</si>
  <si>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</si>
  <si>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</si>
  <si>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</si>
  <si>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</si>
  <si>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</si>
  <si>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</si>
  <si>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</si>
  <si>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</si>
  <si>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</si>
  <si>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</si>
  <si>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</si>
  <si>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</si>
  <si>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</si>
  <si>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</si>
  <si>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</si>
  <si>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</si>
  <si>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</si>
  <si>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</si>
  <si>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</si>
  <si>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</si>
  <si>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</si>
  <si>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</si>
  <si>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</si>
  <si>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</si>
  <si>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</si>
  <si>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</si>
  <si>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</si>
  <si>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</si>
  <si>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</si>
  <si>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</si>
  <si>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</si>
  <si>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</si>
  <si>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</si>
  <si>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</si>
  <si>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</si>
  <si>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</si>
  <si>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</si>
  <si>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</si>
  <si>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</si>
  <si>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</si>
  <si>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</si>
  <si>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</si>
  <si>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</si>
  <si>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</si>
  <si>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</si>
  <si>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</si>
  <si>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</si>
  <si>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</si>
  <si>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</si>
  <si>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</si>
  <si>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</si>
  <si>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</si>
  <si>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</si>
  <si>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</si>
  <si>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</si>
  <si>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</si>
  <si>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</si>
  <si>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</si>
  <si>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</si>
  <si>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</si>
  <si>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</si>
  <si>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</si>
  <si>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</si>
  <si>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</si>
  <si>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</si>
  <si>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</si>
  <si>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</si>
  <si>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</si>
  <si>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</si>
  <si>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</si>
  <si>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</si>
  <si>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</si>
  <si>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</si>
  <si>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</si>
  <si>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</si>
  <si>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</si>
  <si>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</si>
  <si>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</si>
  <si>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</si>
  <si>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</si>
  <si>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</si>
  <si>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</si>
  <si>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</si>
  <si>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</si>
  <si>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</si>
  <si>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</si>
  <si>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</si>
  <si>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</si>
  <si>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</si>
  <si>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</si>
  <si>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</si>
  <si>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</si>
  <si>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</si>
  <si>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</si>
  <si>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</si>
  <si>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</si>
  <si>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</si>
  <si>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</si>
  <si>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</si>
  <si>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</si>
  <si>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</si>
  <si>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</si>
  <si>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</si>
  <si>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</si>
  <si>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</si>
  <si>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</si>
  <si>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</si>
  <si>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</si>
  <si>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</si>
  <si>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</si>
  <si>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</si>
  <si>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</si>
  <si>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</si>
  <si>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</si>
  <si>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</si>
  <si>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</si>
  <si>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</si>
  <si>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</si>
  <si>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</si>
  <si>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</si>
  <si>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</si>
  <si>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</si>
  <si>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</si>
  <si>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</si>
  <si>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</si>
  <si>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</si>
  <si>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</si>
  <si>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</si>
  <si>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</si>
  <si>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</si>
  <si>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</si>
  <si>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</si>
  <si>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</si>
  <si>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</si>
  <si>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</si>
  <si>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</si>
  <si>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</si>
  <si>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</si>
  <si>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</si>
  <si>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</si>
  <si>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</si>
  <si>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</si>
  <si>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</si>
  <si>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</si>
  <si>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</si>
  <si>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</si>
  <si>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</si>
  <si>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</si>
  <si>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</si>
  <si>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</si>
  <si>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</si>
  <si>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</si>
  <si>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</si>
  <si>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</si>
  <si>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</si>
  <si>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</si>
  <si>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</si>
  <si>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</si>
  <si>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</si>
  <si>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</si>
  <si>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</si>
  <si>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</si>
  <si>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</si>
  <si>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</si>
  <si>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</si>
  <si>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</si>
  <si>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</si>
  <si>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</si>
  <si>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</si>
  <si>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</si>
  <si>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</si>
  <si>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</si>
  <si>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</si>
  <si>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</si>
  <si>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</si>
  <si>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</si>
  <si>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</si>
  <si>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</si>
  <si>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</si>
  <si>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</si>
  <si>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</si>
  <si>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</si>
  <si>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</si>
  <si>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</si>
  <si>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</si>
  <si>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</si>
  <si>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</si>
  <si>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</si>
  <si>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</si>
  <si>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</si>
  <si>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</si>
  <si>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</si>
  <si>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</si>
  <si>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</si>
  <si>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</si>
  <si>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</si>
  <si>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</si>
  <si>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</si>
  <si>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</si>
  <si>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</si>
  <si>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</si>
  <si>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</si>
  <si>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</si>
  <si>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</si>
  <si>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</si>
  <si>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</si>
  <si>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</si>
  <si>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</si>
  <si>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</si>
  <si>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</si>
  <si>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</si>
  <si>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</si>
  <si>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</si>
  <si>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</si>
  <si>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</si>
  <si>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</si>
  <si>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</si>
  <si>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</si>
  <si>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</si>
  <si>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</si>
  <si>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</si>
  <si>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</si>
  <si>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</si>
  <si>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</si>
  <si>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</si>
  <si>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</si>
  <si>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</si>
  <si>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</si>
  <si>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</si>
  <si>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</si>
  <si>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</si>
  <si>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</si>
  <si>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</si>
  <si>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</si>
  <si>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</si>
  <si>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</si>
  <si>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</si>
  <si>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</si>
  <si>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</si>
  <si>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</si>
  <si>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</si>
  <si>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</si>
  <si>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</si>
  <si>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</si>
  <si>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</si>
  <si>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</si>
  <si>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</si>
  <si>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</si>
  <si>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</si>
  <si>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</si>
  <si>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</si>
  <si>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</si>
  <si>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</si>
  <si>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</si>
  <si>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</si>
  <si>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</si>
  <si>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</si>
  <si>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</si>
  <si>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</si>
  <si>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</si>
  <si>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</si>
  <si>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</si>
  <si>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</si>
  <si>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</si>
  <si>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</si>
  <si>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</si>
  <si>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</si>
  <si>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</si>
  <si>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</si>
  <si>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</si>
  <si>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</si>
  <si>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</si>
  <si>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</si>
  <si>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</si>
  <si>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</si>
  <si>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</si>
  <si>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</si>
  <si>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</si>
  <si>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</si>
  <si>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</si>
  <si>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</si>
  <si>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</si>
  <si>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</si>
  <si>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</si>
  <si>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</si>
  <si>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</si>
  <si>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</si>
  <si>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</si>
  <si>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</si>
  <si>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</si>
  <si>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</si>
  <si>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</si>
  <si>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</si>
  <si>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</si>
  <si>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</si>
  <si>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</si>
  <si>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</si>
  <si>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</si>
  <si>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</si>
  <si>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</si>
  <si>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</si>
  <si>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</si>
  <si>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</si>
  <si>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</si>
  <si>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</si>
  <si>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</si>
  <si>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</si>
  <si>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</si>
  <si>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</si>
  <si>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</si>
  <si>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</si>
  <si>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</si>
  <si>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</si>
  <si>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</si>
  <si>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</si>
  <si>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</si>
  <si>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</si>
  <si>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</si>
  <si>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</si>
  <si>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</si>
  <si>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</si>
  <si>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</si>
  <si>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</si>
  <si>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</si>
  <si>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</si>
  <si>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</si>
  <si>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</si>
  <si>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</si>
  <si>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</si>
  <si>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</si>
  <si>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</si>
  <si>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</si>
  <si>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</si>
  <si>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</si>
  <si>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</si>
  <si>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</si>
  <si>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</si>
  <si>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</si>
  <si>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</si>
  <si>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</si>
  <si>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</si>
  <si>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</si>
  <si>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</si>
  <si>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</si>
  <si>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</si>
  <si>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</si>
  <si>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</si>
  <si>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</si>
  <si>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</si>
  <si>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</si>
  <si>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</si>
  <si>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</si>
  <si>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</si>
  <si>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</si>
  <si>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</si>
  <si>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</si>
  <si>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</si>
  <si>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</si>
  <si>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</si>
  <si>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</si>
  <si>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</si>
  <si>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</si>
  <si>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</si>
  <si>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</si>
  <si>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</si>
  <si>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</si>
  <si>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</si>
  <si>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</si>
  <si>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</si>
  <si>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</si>
  <si>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</si>
  <si>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</si>
  <si>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</si>
  <si>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</si>
  <si>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</si>
  <si>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</si>
  <si>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</si>
  <si>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</si>
  <si>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</si>
  <si>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</si>
  <si>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</si>
  <si>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</si>
  <si>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</si>
  <si>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</si>
  <si>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</si>
  <si>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</si>
  <si>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</si>
  <si>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</si>
  <si>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</si>
  <si>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</si>
  <si>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</si>
  <si>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</si>
  <si>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</si>
  <si>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</si>
  <si>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</si>
  <si>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</si>
  <si>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</si>
  <si>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</si>
  <si>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</si>
  <si>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</si>
  <si>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</si>
  <si>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</si>
  <si>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</si>
  <si>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</si>
  <si>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</si>
  <si>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</si>
  <si>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</si>
  <si>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</si>
  <si>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</si>
  <si>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</si>
  <si>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</si>
  <si>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</si>
  <si>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</si>
  <si>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</si>
  <si>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</si>
  <si>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</si>
  <si>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</si>
  <si>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</si>
  <si>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</si>
  <si>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</si>
  <si>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</si>
  <si>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</si>
  <si>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</si>
  <si>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</si>
  <si>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</si>
  <si>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</si>
  <si>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</si>
  <si>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</si>
  <si>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</si>
  <si>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</si>
  <si>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</si>
  <si>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</si>
  <si>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</si>
  <si>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</si>
  <si>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</si>
  <si>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</si>
  <si>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</si>
  <si>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</si>
  <si>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</si>
  <si>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</si>
  <si>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</si>
  <si>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</si>
  <si>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</si>
  <si>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</si>
  <si>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</si>
  <si>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</si>
  <si>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</si>
  <si>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</si>
  <si>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</si>
  <si>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</si>
  <si>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</si>
  <si>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</si>
  <si>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</si>
  <si>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</si>
  <si>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</si>
  <si>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</si>
  <si>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</si>
  <si>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</si>
  <si>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</si>
  <si>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</si>
  <si>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</si>
  <si>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</si>
  <si>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</si>
  <si>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</si>
  <si>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</si>
  <si>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</si>
  <si>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</si>
  <si>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</si>
  <si>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</si>
  <si>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</si>
  <si>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</si>
  <si>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</si>
  <si>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</si>
  <si>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</si>
  <si>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</si>
  <si>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</si>
  <si>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</si>
  <si>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</si>
  <si>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</si>
  <si>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</si>
  <si>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</si>
  <si>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</si>
  <si>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</si>
  <si>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</si>
  <si>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</si>
  <si>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</si>
  <si>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</si>
  <si>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</si>
  <si>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</si>
  <si>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</si>
  <si>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</si>
  <si>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</si>
  <si>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</si>
  <si>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</si>
  <si>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</si>
  <si>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</si>
  <si>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</si>
  <si>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</si>
  <si>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</si>
  <si>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</si>
  <si>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</si>
  <si>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</si>
  <si>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</si>
  <si>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</si>
  <si>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</si>
  <si>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</si>
  <si>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</si>
  <si>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</si>
  <si>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</si>
  <si>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</si>
  <si>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</si>
  <si>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</si>
  <si>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</si>
  <si>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</si>
  <si>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</si>
  <si>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</si>
  <si>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</si>
  <si>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</si>
  <si>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</si>
  <si>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</si>
  <si>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</si>
  <si>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</si>
  <si>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</si>
  <si>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</si>
  <si>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</si>
  <si>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</si>
  <si>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</si>
  <si>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</si>
  <si>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</si>
  <si>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</si>
  <si>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</si>
  <si>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</si>
  <si>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</si>
  <si>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</si>
  <si>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</si>
  <si>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</si>
  <si>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</si>
  <si>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</si>
  <si>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</si>
  <si>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</si>
  <si>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</si>
  <si>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</si>
  <si>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</si>
  <si>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</si>
  <si>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</si>
  <si>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</si>
  <si>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</si>
  <si>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</si>
  <si>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</si>
  <si>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</si>
  <si>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</si>
  <si>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</si>
  <si>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</si>
  <si>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</si>
  <si>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</si>
  <si>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</si>
  <si>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</si>
  <si>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</si>
  <si>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</si>
  <si>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</si>
  <si>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</si>
  <si>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</si>
  <si>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</si>
  <si>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</si>
  <si>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</si>
  <si>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</si>
  <si>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</si>
  <si>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</si>
  <si>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</si>
  <si>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</si>
  <si>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</si>
  <si>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</si>
  <si>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</si>
  <si>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</si>
  <si>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</si>
  <si>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</si>
  <si>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</si>
  <si>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</si>
  <si>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</si>
  <si>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</si>
  <si>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</si>
  <si>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</si>
  <si>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</si>
  <si>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</si>
  <si>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</si>
  <si>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</si>
  <si>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</si>
  <si>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</si>
  <si>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</si>
  <si>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</si>
  <si>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</si>
  <si>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</si>
  <si>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</si>
  <si>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</si>
  <si>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</si>
  <si>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</si>
  <si>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</si>
  <si>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</si>
  <si>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</si>
  <si>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</si>
  <si>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</si>
  <si>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</si>
  <si>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</si>
  <si>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</si>
  <si>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</si>
  <si>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</si>
  <si>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</si>
  <si>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</si>
  <si>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</si>
  <si>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</si>
  <si>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</si>
  <si>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</si>
  <si>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</si>
  <si>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</si>
  <si>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</si>
  <si>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</si>
  <si>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</si>
  <si>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</si>
  <si>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</si>
  <si>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</si>
  <si>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</si>
  <si>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</si>
  <si>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</si>
  <si>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</si>
  <si>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</si>
  <si>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</si>
  <si>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</si>
  <si>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</si>
  <si>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</si>
  <si>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</si>
  <si>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PCM-20251006-00001914 </t>
  </si>
  <si>
    <t>Flood cut the road, access road issue</t>
  </si>
  <si>
    <t xml:space="preserve"> PCM-20251007-00001228</t>
  </si>
  <si>
    <t>Team connected PG at SHB0670 and team dispatched from anther MC to SQR9442</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</si>
  <si>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</si>
  <si>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</si>
  <si>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</si>
  <si>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</si>
  <si>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</si>
  <si>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EM Team on the way need 15 min </t>
  </si>
  <si>
    <t>PCM-20251007-00001367</t>
  </si>
  <si>
    <t>EM team visited the site and found Power not available at site sceco complaint registered , There is no way to approach the site by car and not applicable to connect PG</t>
  </si>
  <si>
    <t>PCM-20251007-00001358</t>
  </si>
  <si>
    <t xml:space="preserve">site again down at 2025-10-07 14:32:38 / 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</si>
  <si>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</si>
  <si>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</si>
  <si>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</si>
  <si>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</si>
  <si>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</si>
  <si>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</si>
  <si>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</si>
  <si>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80 mins </t>
  </si>
  <si>
    <t>TT-20251007-01451 // NA</t>
  </si>
  <si>
    <t xml:space="preserve">sceco black out in TLT area team save hub // mail sent to downgrade </t>
  </si>
  <si>
    <t>tlt0970</t>
  </si>
  <si>
    <t>tlt0380</t>
  </si>
  <si>
    <t>tlt0376</t>
  </si>
  <si>
    <t>trb0419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</si>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</sst>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8" totalsRowShown="0" headerRowDxfId="157" dataDxfId="156" headerRowBorderDxfId="154" tableBorderDxfId="155" totalsRowBorderDxfId="153">
  <autoFilter ref="A1:CJ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7" totalsRowShown="0" headerRowDxfId="48" dataDxfId="47" headerRowBorderDxfId="45" tableBorderDxfId="46" totalsRowBorderDxfId="44">
  <autoFilter ref="A1:L4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5" totalsRowShown="0" headerRowDxfId="31" dataDxfId="30" headerRowBorderDxfId="28" tableBorderDxfId="29">
  <autoFilter ref="A1:L1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5" totalsRowShown="0" headerRowDxfId="15" dataDxfId="14" headerRowBorderDxfId="12" tableBorderDxfId="13">
  <autoFilter ref="A1:L2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274.67880624999816</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45937.627232175924</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45937.627232175924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45937.627232175924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45937.627232175924</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45937.627232175924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45937.627232175924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45937.627232175924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45937.627232175924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45937.627232175924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45937.627232175924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45937.627232175924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45937.627232175924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45937.627232175924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45937.627232175924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45937.627232175924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45937.627232175924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45937.627232175924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45937.627232175924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45937.627232175924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45937.627232175924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45937.627232175924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45937.627232175924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45937.627232175924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45937.627232175924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45937.627232175924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45937.627232175924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45937.627232175924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45937.627232175924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45937.627232175924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45937.627232175924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45937.627232175924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45937.627232175924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45937.627232175924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45937.627232175924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45937.627232175924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45937.627232175924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45937.627232175924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45937.627232175924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45937.627232175924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45937.627232175924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45937.627232175924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45937.627232175924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45937.627232175924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45937.627232175924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45937.627232175924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45937.627232175924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45937.627232175924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45937.627232175924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45937.627232175924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45937.627232175924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45937.627232175924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45937.627232175924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45937.627232175924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45937.627232175924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45937.627232175924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45937.627232175924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45937.627232175924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45937.627232175924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45937.627232175924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45937.627232175924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45937.627232175924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45937.627232175924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45937.627232175924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45937.627232175924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45937.627232175924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45937.627232175924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45937.627232175924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45937.627232175924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45937.627232175924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45937.627232175924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45937.627232175924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45937.627232175924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45937.627232175924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45937.627232175924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45937.627232175924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45937.627232175924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45937.627232175924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45937.627232175924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45937.627232175924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45937.627232175924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45937.627232175924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45937.627232175924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45937.627232175924</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45937.627232175924</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8"/>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130.9001488425929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112.62739421296283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45937.627232175924</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45937.627232175924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45937.627232175924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45937.627232175924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45937.627232175924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45937.627232175924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45937.627232175924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45937.627232175924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45937.627232175924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45937.627232175924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45937.627232175924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45937.627232175924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45937.627232175924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45937.627232175924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45937.627232175924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45937.627232175924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45937.627232175924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45937.627232175924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45937.627232175924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45937.627232175924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45937.627232175924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45937.627232175924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45937.627232175924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45937.627232175924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45937.627232175924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45937.627232175924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45937.627232175924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45937.627232175924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45937.627232175924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45937.627232175924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45937.627232175924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45937.627232175924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45937.627232175924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45937.627232175924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45937.627232175924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45937.627232175924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45937.627232175924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45937.627232175924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45937.627232175924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45937.627232175924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45937.627232175924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45937.627232175924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45937.627232175924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45937.627232175924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45937.627232175924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45937.627232175924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45937.627232175924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45937.627232175924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45937.627232175924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45937.627232175924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45937.627232175924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45937.627232175924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45937.627232175924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45937.627232175924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45937.627232175924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45937.627232175924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45937.627232175924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45937.627232175924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45937.627232175924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45937.627232175924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45937.627232175924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45937.627232175924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45937.627232175924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45937.627232175924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45937.627232175924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45937.627232175924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45937.627232175924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45937.627232175924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45937.627232175924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45937.627232175924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45937.627232175924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45937.627232175924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45937.627232175924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45937.627232175924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45937.627232175924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45937.627232175924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45937.627232175924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45937.627232175924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45937.627232175924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45937.627232175924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45937.627232175924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45937.627232175924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45937.627232175924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45937.627232175924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45937.627232175924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45937.627232175924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45937.627232175924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45937.627232175924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45937.627232175924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45937.627232175924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45937.627232175924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45937.627232175924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45937.627232175924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45937.627232175924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45937.627232175924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45937.627232175924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45937.627232175924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45937.627232175924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45937.627232175924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45937.627232175924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45937.627232175924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45937.627232175924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45937.627232175924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45937.627232175924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45937.627232175924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45937.627232175924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45937.627232175924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45937.627232175924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45937.627232175924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45937.627232175924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45937.627232175924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45937.627232175924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45937.627232175924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45937.627232175924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45937.627232175924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45937.627232175924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45937.627232175924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45937.627232175924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45937.627232175924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45937.627232175924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45937.627232175924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45937.627232175924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45937.627232175924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45937.627232175924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45937.627232175924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45937.627232175924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45937.627232175924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45937.627232175924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45937.627232175924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45937.627232175924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45937.627232175924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45937.627232175924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45937.627232175924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45937.627232175924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45937.627232175924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45937.627232175924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45937.627232175924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45937.627232175924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45937.627232175924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45937.627232175924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45937.627232175924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45937.627232175924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45937.627232175924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45937.627232175924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45937.627232175924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45937.627232175924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45937.627232175924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45937.627232175924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45937.627232175924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45937.627232175924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45937.627232175924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45937.627232175924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45937.627232175924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45937.627232175924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45937.627232175924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45937.627232175924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45937.627232175924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45937.627232175924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45937.627232175924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45937.627232175924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45937.627232175924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45937.627232175924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45937.627232175924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45937.627232175924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45937.627232175924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45937.627232175924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45937.627232175924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45937.627232175924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45937.627232175924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45937.627232175924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45937.627232175924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45937.627232175924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45937.627232175924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45937.627232175924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45937.627232175924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45937.627232175924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45937.627232175924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45937.627232175924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45937.627232175924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45937.627232175924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45937.627232175924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45937.627232175924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45937.627232175924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45937.627232175924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45937.627232175924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45937.627232175924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45937.627232175924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45937.627232175924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45937.627232175924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45937.627232175924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45937.627232175924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45937.627232175924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45937.627232175924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45937.627232175924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45937.627232175924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45937.627232175924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45937.627232175924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45937.627232175924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45937.627232175924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45937.627232175924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45937.627232175924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45937.627232175924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45937.627232175924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45937.627232175924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45937.627232175924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45937.627232175924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45937.627232175924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45937.627232175924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45937.627232175924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45937.627232175924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45937.627232175924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45937.627232175924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45937.627232175924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45937.627232175924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45937.627232175924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45937.627232175924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45937.627232175924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45937.627232175924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45937.627232175924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45937.627232175924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45937.627232175924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45937.627232175924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45937.627232175924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45937.627232175924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45937.627232175924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45937.627232175924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45937.627232175924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45937.627232175924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45937.627232175924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45937.627232175924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45937.627232175924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45937.627232175924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45937.627232175924</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45937.627232175924</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sheetData>
  <dataValidations count="2">
    <dataValidation allowBlank="1" showInputMessage="1" showErrorMessage="1" sqref="E1" xr:uid="{4D935161-CDD3-4592-B877-3FB59C99E142}"/>
    <dataValidation type="list" allowBlank="1" showInputMessage="1" showErrorMessage="1" sqref="E3:E2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45937.627232175924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45937.627232175924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45937.627232175924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45937.627232175924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45937.627232175924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45937.627232175924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45937.627232175924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45937.627232175924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45937.627232175924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45937.627232175924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45937.627232175924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45937.627232175924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45937.627232175924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45937.627232175924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45937.627232175924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45937.627232175924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45937.627232175924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45937.627232175924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45937.627232175924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45937.627232175924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45937.627232175924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45937.627232175924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45937.627232175924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45937.627232175924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45937.627232175924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45937.627232175924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45937.627232175924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45937.627232175924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45937.627232175924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45937.627232175924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45937.627232175924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45937.627232175924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45937.627232175924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45937.627232175924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45937.627232175924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45937.627232175924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45937.627232175924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45937.627232175924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45937.627232175924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45937.627232175924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45937.627232175924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45937.627232175924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45937.627232175924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45937.627232175924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45937.627232175924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45937.627232175924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45937.627232175924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45937.627232175924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45937.627232175924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45937.627232175924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45937.627232175924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45937.627232175924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45937.627232175924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45937.627232175924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45937.627232175924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45937.627232175924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45937.627232175924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45937.627232175924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45937.627232175924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45937.627232175924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45937.627232175924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45937.627232175924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45937.627232175924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45937.627232175924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45937.627232175924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45937.627232175924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45937.627232175924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45937.627232175924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45937.627232175924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45937.627232175924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45937.627232175924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45937.627232175924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45937.627232175924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45937.627232175924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45937.627232175924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45937.627232175924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45937.627232175924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45937.627232175924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45937.627232175924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45937.627232175924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45937.627232175924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45937.627232175924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45937.627232175924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45937.627232175924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45937.627232175924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45937.627232175924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45937.627232175924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45937.627232175924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45937.627232175924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45937.627232175924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45937.627232175924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45937.627232175924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45937.627232175924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45937.627232175924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45937.627232175924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45937.627232175924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45937.627232175924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45937.627232175924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45937.627232175924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45937.627232175924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45937.627232175924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45937.627232175924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45937.627232175924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45937.627232175924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45937.627232175924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45937.627232175924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45937.627232175924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45937.627232175924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45937.627232175924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45937.627232175924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45937.627232175924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45937.627232175924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45937.627232175924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45937.627232175924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45937.627232175924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45937.627232175924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45937.627232175924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45937.627232175924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45937.627232175924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45937.627232175924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45937.627232175924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45937.627232175924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45937.627232175924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45937.627232175924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45937.627232175924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45937.627232175924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45937.627232175924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45937.627232175924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45937.627232175924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45937.627232175924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45937.627232175924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45937.627232175924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45937.627232175924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45937.627232175924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45937.627232175924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45937.627232175924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45937.627232175924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45937.627232175924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45937.627232175924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45937.627232175924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45937.627232175924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45937.627232175924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45937.627232175924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45937.627232175924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45937.627232175924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45937.627232175924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45937.627232175924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45937.627232175924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45937.627232175924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45937.627232175924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45937.627232175924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45937.627232175924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45937.627232175924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45937.627232175924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45937.627232175924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45937.627232175924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45937.627232175924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45937.627232175924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45937.627232175924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45937.627232175924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45937.627232175924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45937.627232175924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45937.627232175924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45937.627232175924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45937.627232175924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45937.627232175924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45937.627232175924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45937.627232175924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45937.627232175924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45937.627232175924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45937.627232175924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45937.627232175924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45937.627232175924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45937.627232175924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45937.627232175924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45937.627232175924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45937.627232175924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45937.627232175924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45937.627232175924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45937.627232175924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45937.627232175924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45937.627232175924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45937.627232175924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45937.627232175924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45937.627232175924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45937.627232175924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45937.627232175924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45937.627232175924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45937.627232175924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45937.627232175924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45937.627232175924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45937.627232175924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45937.627232175924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45937.627232175924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45937.627232175924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45937.627232175924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45937.627232175924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45937.627232175924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45937.627232175924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45937.627232175924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45937.627232175924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45937.627232175924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45937.627232175924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45937.627232175924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45937.627232175924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45937.627232175924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45937.627232175924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45937.627232175924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45937.627232175924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45937.627232175924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45937.627232175924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45937.627232175924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45937.627232175924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45937.627232175924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45937.627232175924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45937.627232175924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45937.627232175924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45937.627232175924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45937.627232175924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45937.627232175924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45937.627232175924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45937.627232175924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45937.627232175924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45937.627232175924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45937.627232175924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45937.627232175924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45937.627232175924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45937.627232175924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45937.627232175924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45937.627232175924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45937.627232175924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45937.627232175924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45937.627232175924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45937.627232175924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45937.627232175924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45937.627232175924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45937.627232175924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45937.627232175924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45937.627232175924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45937.627232175924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45937.627232175924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45937.627232175924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45937.627232175924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45937.627232175924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45937.627232175924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45937.627232175924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45937.627232175924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45937.627232175924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45937.627232175924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45937.627232175924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45937.627232175924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45937.627232175924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45937.627232175924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45937.627232175924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45937.627232175924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45937.627232175924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45937.627232175924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45937.627232175924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45937.627232175924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45937.627232175924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45937.627232175924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45937.627232175924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45937.627232175924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45937.627232175924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45937.627232175924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45937.627232175924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45937.627232175924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45937.627232175924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45937.627232175924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45937.627232175924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45937.627232175924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45937.627232175924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45937.627232175924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45937.627232175924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45937.627232175924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45937.627232175924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45937.627232175924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45937.627232175924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45937.627232175924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45937.627232175924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45937.627232175924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45937.627232175924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45937.627232175924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45937.627232175924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45937.627232175924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45937.627232175924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45937.627232175924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45937.627232175924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45937.627232175924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45937.627232175924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45937.627232175924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45937.627232175924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45937.627232175924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45937.627232175924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45937.627232175924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45937.627232175924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45937.627232175924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45937.627232175924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45937.627232175924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45937.627232175924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45937.627232175924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45937.627232175924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45937.627232175924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45937.627232175924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45937.627232175924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45937.627232175924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45937.627232175924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45937.627232175924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45937.627232175924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45937.627232175924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45937.627232175924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45937.627232175924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45937.627232175924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45937.627232175924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45937.627232175924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45937.627232175924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45937.627232175924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45937.627232175924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45937.627232175924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45937.627232175924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45937.627232175924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45937.627232175924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45937.627232175924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45937.627232175924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45937.627232175924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45937.627232175924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45937.627232175924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45937.627232175924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45937.627232175924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45937.627232175924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45937.627232175924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45937.627232175924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45937.627232175924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45937.627232175924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45937.627232175924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45937.627232175924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45937.627232175924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45937.627232175924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45937.627232175924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45937.627232175924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45937.627232175924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45937.627232175924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45937.627232175924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45937.627232175924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45937.627232175924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45937.627232175924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45937.627232175924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45937.627232175924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45937.627232175924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45937.627232175924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45937.627232175924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45937.627232175924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45937.627232175924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45937.627232175924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45937.627232175924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45937.627232175924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45937.627232175924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45937.627232175924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45937.627232175924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45937.627232175924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45937.627232175924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45937.627232175924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45937.627232175924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45937.627232175924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45937.627232175924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45937.627232175924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45937.627232175924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45937.627232175924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45937.627232175924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45937.627232175924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45937.627232175924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45937.627232175924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45937.627232175924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45937.627232175924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45937.627232175924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45937.627232175924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45937.627232175924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45937.627232175924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45937.627232175924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45937.627232175924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45937.627232175924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45937.627232175924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45937.627232175924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45937.627232175924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45937.627232175924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45937.627232175924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45937.627232175924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45937.627232175924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45937.627232175924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45937.627232175924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45937.627232175924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45937.627232175924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45937.627232175924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45937.627232175924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45937.627232175924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45937.627232175924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45937.627232175924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45937.627232175924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45937.627232175924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45937.627232175924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45937.627232175924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45937.627232175924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45937.627232175924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45937.627232175924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45937.627232175924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45937.627232175924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45937.627232175924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45937.627232175924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45937.627232175924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45937.627232175924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45937.627232175924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45937.627232175924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45937.627232175924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45937.627232175924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45937.627232175924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45937.627232175924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45937.627232175924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45937.627232175924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45937.627232175924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45937.627232175924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45937.627232175924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45937.627232175924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45937.627232175924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45937.627232175924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45937.627232175924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45937.627232175924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45937.627232175924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45937.627232175924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45937.627232175924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45937.627232175924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45937.627232175924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45937.627232175924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45937.627232175924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45937.627232175924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45937.627232175924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45937.627232175924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45937.627232175924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45937.627232175924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45937.627232175924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45937.627232175924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45937.627232175924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45937.627232175924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45937.627232175924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45937.627232175924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45937.627232175924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45937.627232175924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45937.627232175924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45937.627232175924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45937.627232175924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45937.627232175924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45937.627232175924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45937.627232175924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45937.627232175924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45937.627232175924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45937.627232175924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45937.627232175924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45937.627232175924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45937.627232175924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45937.627232175924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45937.627232175924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45937.627232175924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45937.627232175924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45937.627232175924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45937.627232175924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45937.627232175924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45937.627232175924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45937.627232175924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45937.627232175924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45937.627232175924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45937.627232175924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45937.627232175924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45937.627232175924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45937.627232175924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45937.627232175924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45937.627232175924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45937.627232175924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45937.627232175924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45937.627232175924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45937.627232175924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45937.627232175924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45937.627232175924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45937.627232175924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45937.627232175924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45937.627232175924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45937.627232175924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45937.627232175924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45937.627232175924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45937.627232175924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45937.627232175924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45937.627232175924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45937.627232175924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45937.627232175924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45937.627232175924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45937.627232175924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45937.627232175924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45937.627232175924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45937.627232175924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45937.627232175924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45937.627232175924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45937.627232175924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45937.627232175924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45937.627232175924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45937.627232175924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45937.627232175924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45937.627232175924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45937.627232175924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45937.627232175924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45937.627232175924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45937.627232175924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45937.627232175924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45937.627232175924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45937.627232175924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45937.627232175924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45937.627232175924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45937.627232175924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45937.627232175924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45937.627232175924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45937.627232175924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45937.627232175924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45937.627232175924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45937.627232175924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45937.627232175924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45937.627232175924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45937.627232175924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45937.627232175924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45937.627232175924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45937.627232175924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45937.627232175924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45937.627232175924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45937.627232175924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45937.627232175924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45937.627232175924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45937.627232175924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45937.627232175924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45937.627232175924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45937.627232175924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45937.627232175924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45937.627232175924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45937.627232175924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45937.627232175924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45937.627232175924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45937.627232175924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45937.627232175924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45937.627232175924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45937.627232175924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45937.627232175924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45937.627232175924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45937.627232175924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45937.627232175924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45937.627232175924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45937.627232175924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45937.627232175924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45937.627232175924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45937.627232175924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45937.627232175924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45937.627232175924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45937.627232175924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45937.627232175924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45937.627232175924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45937.627232175924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45937.627232175924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45937.627232175924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45937.627232175924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45937.627232175924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45937.627232175924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45937.627232175924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45937.627232175924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45937.627232175924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45937.627232175924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45937.627232175924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45937.627232175924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45937.627232175924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45937.627232175924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45937.627232175924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45937.627232175924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45937.627232175924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45937.627232175924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45937.627232175924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45937.627232175924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45937.627232175924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45937.627232175924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45937.627232175924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45937.627232175924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45937.627232175924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45937.627232175924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45937.627232175924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45937.627232175924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45937.627232175924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45937.627232175924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45937.627232175924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45937.627232175924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45937.627232175924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45937.627232175924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45937.627232175924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45937.627232175924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45937.627232175924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45937.627232175924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45937.627232175924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45937.627232175924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45937.627232175924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45937.627232175924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45937.627232175924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45937.627232175924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45937.627232175924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45937.627232175924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45937.627232175924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45937.627232175924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45937.627232175924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45937.627232175924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45937.627232175924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45937.627232175924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45937.627232175924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45937.627232175924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45937.627232175924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45937.627232175924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45937.627232175924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45937.627232175924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45937.627232175924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45937.627232175924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45937.627232175924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45937.627232175924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45937.627232175924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45937.627232175924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45937.627232175924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45937.627232175924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45937.627232175924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45937.627232175924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45937.627232175924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45937.627232175924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45937.627232175924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45937.627232175924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45937.627232175924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45937.627232175924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45937.627232175924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45937.627232175924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45937.627232175924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45937.627232175924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45937.627232175924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45937.627232175924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45937.627232175924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45937.627232175924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45937.627232175924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45937.627232175924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45937.627232175924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45937.627232175924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45937.627232175924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45937.627232175924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45937.627232175924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45937.627232175924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45937.627232175924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45937.627232175924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45937.627232175924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45937.627232175924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45937.627232175924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45937.627232175924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45937.627232175924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45937.627232175924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45937.627232175924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45937.627232175924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45937.627232175924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45937.627232175924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45937.627232175924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45937.627232175924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45937.627232175924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45937.627232175924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45937.627232175924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45937.627232175924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45937.627232175924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45937.627232175924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45937.627232175924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45937.627232175924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45937.627232175924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45937.627232175924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45937.627232175924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45937.627232175924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45937.627232175924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45937.627232175924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45937.627232175924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45937.627232175924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45937.627232175924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45937.627232175924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45937.627232175924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45937.627232175924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45937.627232175924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45937.627232175924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45937.627232175924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45937.627232175924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45937.627232175924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45937.627232175924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45937.627232175924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45937.627232175924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45937.627232175924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45937.627232175924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45937.627232175924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45937.627232175924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45937.627232175924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45937.627232175924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45937.627232175924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45937.627232175924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45937.627232175924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45937.627232175924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45937.627232175924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45937.627232175924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45937.627232175924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45937.627232175924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45937.627232175924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45937.627232175924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45937.627232175924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45937.627232175924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45937.627232175924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45937.627232175924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45937.627232175924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45937.627232175924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45937.627232175924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45937.627232175924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45937.627232175924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45937.627232175924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45937.627232175924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45937.627232175924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45937.627232175924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45937.627232175924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45937.627232175924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45937.627232175924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45937.627232175924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45937.627232175924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45937.627232175924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45937.627232175924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45937.627232175924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45937.627232175924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45937.627232175924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45937.627232175924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45937.627232175924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45937.627232175924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45937.627232175924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45937.627232175924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45937.627232175924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45937.627232175924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45937.627232175924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45937.627232175924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45937.627232175924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45937.627232175924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45937.627232175924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45937.627232175924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45937.627232175924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45937.627232175924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45937.627232175924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45937.627232175924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45937.627232175924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45937.627232175924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45937.627232175924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45937.627232175924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45937.627232175924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45937.627232175924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45937.627232175924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45937.627232175924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45937.627232175924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45937.627232175924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45937.627232175924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45937.627232175924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45937.627232175924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45937.627232175924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45937.627232175924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45937.627232175924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45937.627232175924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45937.627232175924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45937.627232175924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45937.627232175924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45937.627232175924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45937.627232175924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45937.627232175924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45937.627232175924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45937.627232175924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45937.627232175924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45937.627232175924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45937.627232175924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45937.627232175924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45937.627232175924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45937.627232175924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45937.627232175924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45937.627232175924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45937.627232175924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45937.627232175924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45937.627232175924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45937.627232175924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45937.627232175924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45937.627232175924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45937.627232175924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45937.627232175924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45937.627232175924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45937.627232175924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45937.627232175924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45937.627232175924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45937.627232175924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45937.627232175924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45937.627232175924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45937.627232175924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45937.627232175924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45937.627232175924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45937.627232175924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45937.627232175924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45937.627232175924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45937.627232175924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45937.627232175924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45937.627232175924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45937.627232175924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45937.627232175924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45937.627232175924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45937.627232175924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45937.627232175924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45937.627232175924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45937.627232175924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45937.627232175924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45937.627232175924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45937.627232175924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45937.627232175924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45937.627232175924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45937.627232175924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45937.627232175924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45937.627232175924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45937.627232175924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45937.627232175924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45937.627232175924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45937.627232175924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45937.627232175924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45937.627232175924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45937.627232175924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45937.627232175924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45937.627232175924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45937.627232175924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45937.627232175924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45937.627232175924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45937.627232175924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45937.627232175924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45937.627232175924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45937.627232175924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45937.627232175924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45937.627232175924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45937.627232175924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45937.627232175924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45937.627232175924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45937.627232175924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45937.627232175924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45937.627232175924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45937.627232175924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45937.627232175924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45937.627232175924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45937.627232175924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45937.627232175924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45937.627232175924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45937.627232175924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45937.627232175924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45937.627232175924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45937.627232175924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45937.627232175924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45937.627232175924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45937.627232175924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45937.627232175924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45937.627232175924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45937.627232175924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45937.627232175924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45937.627232175924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45937.627232175924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45937.627232175924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45937.627232175924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45937.627232175924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45937.627232175924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45937.627232175924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45937.627232175924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45937.627232175924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45937.627232175924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45937.627232175924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45937.627232175924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45937.627232175924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45937.627232175924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45937.627232175924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45937.627232175924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45937.627232175924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45937.627232175924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45937.627232175924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45937.627232175924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45937.627232175924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45937.627232175924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45937.627232175924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45937.627232175924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45937.627232175924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45937.627232175924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45937.627232175924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45937.627232175924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45937.627232175924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45937.627232175924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45937.627232175924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45937.627232175924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45937.627232175924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45937.627232175924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45937.627232175924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45937.627232175924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45937.627232175924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45937.627232175924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45937.627232175924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45937.627232175924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45937.627232175924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45937.627232175924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45937.627232175924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45937.627232175924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45937.627232175924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45937.627232175924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45937.627232175924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45937.627232175924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45937.627232175924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45937.627232175924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45937.627232175924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45937.627232175924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45937.627232175924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45937.627232175924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45937.627232175924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45937.627232175924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45937.627232175924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45937.627232175924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45937.627232175924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45937.627232175924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45937.627232175924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45937.627232175924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45937.627232175924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45937.627232175924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45937.627232175924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45937.627232175924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45937.627232175924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45937.627232175924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45937.627232175924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45937.627232175924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45937.627232175924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45937.627232175924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45937.627232175924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45937.627232175924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45937.627232175924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45937.627232175924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45937.627232175924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45937.627232175924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45937.627232175924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45937.627232175924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45937.627232175924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45937.627232175924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45937.627232175924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45937.627232175924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45937.627232175924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45937.627232175924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45937.627232175924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45937.627232175924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45937.627232175924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45937.627232175924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45937.627232175924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45937.627232175924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45937.627232175924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45937.627232175924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45937.627232175924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45937.627232175924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45937.627232175924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45937.627232175924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45937.627232175924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45937.627232175924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45937.627232175924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45937.627232175924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45937.627232175924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45937.627232175924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45937.627232175924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45937.627232175924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45937.627232175924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45937.627232175924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45937.627232175924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45937.627232175924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45937.627232175924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45937.627232175924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45937.627232175924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45937.627232175924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45937.627232175924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45937.627232175924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45937.627232175924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45937.627232175924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45937.627232175924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45937.627232175924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45937.627232175924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45937.627232175924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45937.627232175924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45937.627232175924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45937.627232175924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45937.627232175924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45937.627232175924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45937.627232175924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45937.627232175924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45937.627232175924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45937.627232175924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45937.627232175924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45937.627232175924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45937.627232175924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45937.627232175924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45937.627232175924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45937.627232175924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45937.627232175924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45937.627232175924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45937.627232175924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45937.627232175924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45937.627232175924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45937.627232175924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45937.627232175924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45937.627232175924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45937.627232175924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45937.627232175924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45937.627232175924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45937.627232175924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45937.627232175924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45937.627232175924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45937.627232175924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45937.627232175924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45937.627232175924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45937.627232175924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45937.627232175924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45937.627232175924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45937.627232175924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45937.627232175924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45937.627232175924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45937.627232175924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45937.627232175924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45937.627232175924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45937.627232175924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45937.627232175924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45937.627232175924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45937.627232175924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45937.627232175924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45937.627232175924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45937.627232175924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45937.627232175924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45937.627232175924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45937.627232175924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45937.627232175924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45937.627232175924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45937.627232175924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45937.627232175924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45937.627232175924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45937.627232175924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45937.627232175924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45937.627232175924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45937.627232175924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45937.627232175924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45937.627232175924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45937.627232175924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45937.627232175924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45937.627232175924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45937.627232175924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45937.627232175924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45937.627232175924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45937.627232175924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45937.627232175924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45937.627232175924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45937.627232175924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45937.627232175924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45937.627232175924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45937.627232175924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45937.627232175924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45937.627232175924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45937.627232175924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45937.627232175924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45937.627232175924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45937.627232175924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45937.627232175924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45937.627232175924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45937.627232175924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45937.627232175924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45937.627232175924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45937.627232175924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45937.627232175924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45937.627232175924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45937.627232175924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45937.627232175924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45937.627232175924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45937.627232175924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45937.627232175924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45937.627232175924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45937.627232175924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45937.627232175924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45937.627232175924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45937.627232175924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45937.627232175924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45937.627232175924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45937.627232175924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45937.627232175924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45937.627232175924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45937.627232175924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45937.627232175924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45937.627232175924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45937.627232175924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45937.627232175924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45937.627232175924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45937.627232175924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45937.627232175924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45937.627232175924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45937.627232175924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45937.627232175924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45937.627232175924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45937.627232175924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45937.627232175924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45937.627232175924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45937.627232175924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45937.627232175924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45937.627232175924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45937.627232175924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45937.627232175924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45937.627232175924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45937.627232175924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45937.627232175924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45937.627232175924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45937.627232175924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45937.627232175924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45937.627232175924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45937.627232175924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45937.627232175924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45937.627232175924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45937.627232175924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45937.627232175924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45937.627232175924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45937.627232175924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45937.627232175924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45937.627232175924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45937.627232175924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45937.627232175924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45937.627232175924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45937.627232175924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45937.627232175924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45937.627232175924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45937.627232175924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45937.627232175924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45937.627232175924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45937.627232175924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45937.627232175924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45937.627232175924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45937.627232175924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45937.627232175924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45937.627232175924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45937.627232175924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45937.627232175924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45937.627232175924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45937.627232175924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45937.627232175924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45937.627232175924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45937.627232175924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45937.627232175924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45937.627232175924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45937.627232175924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45937.627232175924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45937.627232175924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45937.627232175924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45937.627232175924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45937.627232175924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45937.627232175924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45937.627232175924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45937.627232175924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45937.627232175924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45937.627232175924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45937.627232175924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45937.627232175924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45937.627232175924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45937.627232175924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45937.627232175924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45937.627232175924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45937.627232175924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45937.627232175924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45937.627232175924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45937.627232175924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45937.627232175924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45937.627232175924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45937.627232175924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45937.627232175924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45937.627232175924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45937.627232175924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45937.627232175924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45937.627232175924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45937.627232175924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45937.627232175924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45937.627232175924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45937.627232175924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45937.627232175924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45937.627232175924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45937.627232175924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45937.627232175924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45937.627232175924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45937.627232175924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45937.627232175924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45937.627232175924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45937.627232175924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45937.627232175924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45937.627232175924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45937.627232175924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45937.627232175924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45937.627232175924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45937.627232175924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45937.627232175924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45937.627232175924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45937.627232175924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45937.627232175924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45937.627232175924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45937.627232175924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234.1465145833281</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36054</v>
      </c>
      <c r="E3" s="135" t="s">
        <v>38964</v>
      </c>
      <c r="F3" s="136">
        <v>45936.764467592591</v>
      </c>
      <c r="G3" s="137">
        <f ca="1">IFERROR(NOW()-F3,"")</f>
        <v>0.86276458333304618</v>
      </c>
      <c r="H3" s="136">
        <v>45936.758773148147</v>
      </c>
      <c r="I3" s="132" t="str">
        <f>IFERROR(VLOOKUP(D3,DB!A:F,6,0),"")</f>
        <v>Generator-SG</v>
      </c>
      <c r="J3" s="132" t="str">
        <f>IFERROR(VLOOKUP(D3,DB!A:G,7,0),"")</f>
        <v>Weak</v>
      </c>
      <c r="K3" s="139" t="s">
        <v>39053</v>
      </c>
      <c r="L3" s="134" t="str">
        <f>IFERROR(VLOOKUP(D3,DB!A:I,9,0),"")</f>
        <v>Latis</v>
      </c>
    </row>
    <row r="4" spans="1:16" ht="15" customHeight="1">
      <c r="A4" s="132" t="s">
        <v>39054</v>
      </c>
      <c r="B4" s="132" t="str">
        <f>IFERROR(VLOOKUP(D4,DB!A:K,11,0),"")</f>
        <v>R4</v>
      </c>
      <c r="C4" s="133">
        <v>1</v>
      </c>
      <c r="D4" s="99" t="s">
        <v>38820</v>
      </c>
      <c r="E4" s="135" t="s">
        <v>38964</v>
      </c>
      <c r="F4" s="136">
        <v>45937.497106481482</v>
      </c>
      <c r="G4" s="137">
        <f ca="1">IFERROR(NOW()-F4,"")</f>
        <v>0.13012569444254041</v>
      </c>
      <c r="H4" s="136">
        <v>45937.456493055557</v>
      </c>
      <c r="I4" s="132" t="str">
        <f>IFERROR(VLOOKUP(D4,DB!A:F,6,0),"")</f>
        <v>SCECO</v>
      </c>
      <c r="J4" s="132" t="str">
        <f>IFERROR(VLOOKUP(D4,DB!A:G,7,0),"")</f>
        <v>No BB Shifted</v>
      </c>
      <c r="K4" s="139" t="s">
        <v>39055</v>
      </c>
      <c r="L4" s="134" t="str">
        <f>IFERROR(VLOOKUP(D4,DB!A:I,9,0),"")</f>
        <v>Latis</v>
      </c>
    </row>
    <row r="5" spans="1:16" ht="15" customHeight="1">
      <c r="A5" s="132"/>
      <c r="B5" s="132" t="str">
        <f>IFERROR(VLOOKUP(D5,DB!A:K,11,0),"")</f>
        <v/>
      </c>
      <c r="C5" s="133"/>
      <c r="D5" s="134"/>
      <c r="E5" s="135"/>
      <c r="F5" s="136"/>
      <c r="G5" s="137">
        <f ca="1">IFERROR(NOW()-F5,"")</f>
        <v>45937.627232175924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45937.627232175924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45937.627232175924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45937.627232175924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45937.627232175924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45937.627232175924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45937.627232175924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45937.627232175924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45937.627232175924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45937.627232175924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45937.627232175924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45937.627232175924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45937.627232175924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45937.627232175924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45937.627232175924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45937.627232175924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45937.627232175924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45937.627232175924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45937.627232175924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45937.627232175924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45937.627232175924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45937.627232175924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45937.627232175924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45937.627232175924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45937.627232175924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45937.627232175924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45937.627232175924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45937.627232175924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45937.627232175924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45937.627232175924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45937.627232175924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45937.627232175924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45937.627232175924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45937.627232175924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45937.627232175924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45937.627232175924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45937.627232175924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45937.627232175924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45937.627232175924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45937.627232175924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45937.627232175924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45937.627232175924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45937.627232175924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45937.627232175924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45937.627232175924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45937.627232175924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45937.627232175924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45937.627232175924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45937.627232175924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45937.627232175924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45937.627232175924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45937.627232175924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45937.627232175924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45937.627232175924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45937.627232175924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45937.627232175924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45937.627232175924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45937.627232175924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45937.627232175924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45937.627232175924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45937.627232175924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45937.627232175924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45937.627232175924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45937.627232175924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45937.627232175924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45937.627232175924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45937.627232175924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45937.627232175924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45937.627232175924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45937.627232175924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45937.627232175924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45937.627232175924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45937.627232175924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45937.627232175924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45937.627232175924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45937.627232175924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45937.627232175924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45937.627232175924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45937.627232175924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45937.627232175924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45937.627232175924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45937.627232175924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45937.627232175924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45937.627232175924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45937.627232175924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45937.627232175924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45937.627232175924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45937.627232175924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45937.627232175924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45937.627232175924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45937.627232175924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45937.627232175924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45937.627232175924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45937.627232175924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45937.627232175924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45937.627232175924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45937.627232175924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45937.627232175924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45937.627232175924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45937.627232175924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45937.627232175924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45937.627232175924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45937.627232175924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45937.627232175924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45937.627232175924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45937.627232175924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45937.627232175924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45937.627232175924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45937.627232175924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45937.627232175924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45937.627232175924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45937.627232175924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45937.627232175924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45937.627232175924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45937.627232175924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45937.627232175924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45937.627232175924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45937.627232175924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45937.627232175924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45937.627232175924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45937.627232175924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45937.627232175924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45937.627232175924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45937.627232175924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45937.627232175924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45937.627232175924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45937.627232175924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45937.627232175924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45937.627232175924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45937.627232175924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45937.627232175924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45937.627232175924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45937.627232175924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45937.627232175924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45937.627232175924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45937.627232175924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45937.627232175924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45937.627232175924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45937.627232175924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45937.627232175924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45937.627232175924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45937.627232175924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45937.627232175924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45937.627232175924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45937.627232175924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45937.627232175924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45937.627232175924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45937.627232175924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45937.627232175924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45937.627232175924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45937.627232175924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45937.627232175924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45937.627232175924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45937.627232175924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45937.627232175924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45937.627232175924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45937.627232175924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45937.627232175924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45937.627232175924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45937.627232175924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45937.627232175924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45937.627232175924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45937.627232175924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45937.627232175924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45937.627232175924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45937.627232175924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45937.627232175924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45937.627232175924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45937.627232175924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45937.627232175924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45937.627232175924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45937.627232175924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45937.627232175924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45937.627232175924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45937.627232175924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45937.627232175924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45937.627232175924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45937.627232175924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45937.627232175924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45937.627232175924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45937.627232175924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45937.627232175924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45937.627232175924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45937.627232175924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45937.627232175924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45937.627232175924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45937.627232175924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45937.627232175924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45937.627232175924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45937.627232175924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45937.627232175924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45937.627232175924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45937.627232175924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45937.627232175924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45937.627232175924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45937.627232175924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45937.627232175924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45937.627232175924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45937.627232175924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45937.627232175924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45937.627232175924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45937.627232175924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45937.627232175924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45937.627232175924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45937.627232175924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45937.627232175924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45937.627232175924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45937.627232175924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45937.627232175924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45937.627232175924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45937.627232175924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45937.627232175924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45937.627232175924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45937.627232175924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45937.627232175924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45937.627232175924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45937.627232175924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45937.627232175924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45937.627232175924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45937.627232175924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45937.627232175924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45937.627232175924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45937.627232175924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45937.627232175924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45937.627232175924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45937.627232175924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45937.627232175924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45937.627232175924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45937.627232175924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45937.627232175924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45937.627232175924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45937.627232175924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45937.627232175924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45937.627232175924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45937.627232175924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45937.627232175924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45937.627232175924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45937.627232175924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45937.627232175924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45937.627232175924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45937.627232175924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45937.627232175924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45937.627232175924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45937.627232175924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45937.627232175924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45937.627232175924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45937.627232175924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45937.627232175924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45937.627232175924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45937.627232175924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45937.627232175924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45937.627232175924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45937.627232175924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45937.627232175924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45937.627232175924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45937.627232175924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45937.627232175924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45937.627232175924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45937.627232175924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45937.627232175924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45937.627232175924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45937.627232175924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45937.627232175924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45937.627232175924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45937.627232175924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45937.627232175924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45937.627232175924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45937.627232175924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45937.627232175924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45937.627232175924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45937.627232175924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45937.627232175924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45937.627232175924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45937.627232175924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45937.627232175924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45937.627232175924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45937.627232175924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45937.627232175924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45937.627232175924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45937.627232175924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45937.627232175924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45937.627232175924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45937.627232175924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45937.627232175924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45937.627232175924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45937.627232175924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45937.627232175924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45937.627232175924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45937.627232175924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45937.627232175924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45937.627232175924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45937.627232175924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45937.627232175924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45937.627232175924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45937.627232175924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45937.627232175924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45937.627232175924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45937.627232175924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45937.627232175924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45937.627232175924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45937.627232175924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45937.627232175924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45937.627232175924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45937.627232175924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45937.627232175924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45937.627232175924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45937.627232175924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45937.627232175924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45937.627232175924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45937.627232175924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45937.627232175924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45937.627232175924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45937.627232175924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45937.627232175924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45937.627232175924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45937.627232175924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45937.627232175924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45937.627232175924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45937.627232175924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45937.627232175924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45937.627232175924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45937.627232175924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45937.627232175924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45937.627232175924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45937.627232175924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45937.627232175924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45937.627232175924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45937.627232175924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45937.627232175924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45937.627232175924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45937.627232175924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45937.627232175924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45937.627232175924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45937.627232175924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45937.627232175924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45937.627232175924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45937.627232175924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45937.627232175924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45937.627232175924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45937.627232175924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45937.627232175924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45937.627232175924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45937.627232175924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45937.627232175924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45937.627232175924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45937.627232175924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45937.627232175924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45937.627232175924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45937.627232175924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45937.627232175924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45937.627232175924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45937.627232175924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45937.627232175924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45937.627232175924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45937.627232175924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45937.627232175924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45937.627232175924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45937.627232175924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45937.627232175924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45937.627232175924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45937.627232175924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45937.627232175924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45937.627232175924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45937.627232175924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45937.627232175924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45937.627232175924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45937.627232175924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45937.627232175924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45937.627232175924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45937.627232175924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45937.627232175924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45937.627232175924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45937.627232175924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45937.627232175924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45937.627232175924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45937.627232175924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45937.627232175924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45937.627232175924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45937.627232175924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45937.627232175924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45937.627232175924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45937.627232175924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45937.627232175924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45937.627232175924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45937.627232175924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45937.627232175924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45937.627232175924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45937.627232175924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45937.627232175924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45937.627232175924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45937.627232175924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45937.627232175924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45937.627232175924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45937.627232175924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45937.627232175924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45937.627232175924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45937.627232175924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45937.627232175924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45937.627232175924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45937.627232175924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45937.627232175924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45937.627232175924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45937.627232175924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45937.627232175924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45937.627232175924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45937.627232175924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45937.627232175924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45937.627232175924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45937.627232175924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45937.627232175924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45937.627232175924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45937.627232175924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45937.627232175924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45937.627232175924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45937.627232175924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45937.627232175924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45937.627232175924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45937.627232175924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45937.627232175924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45937.627232175924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45937.627232175924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45937.627232175924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45937.627232175924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45937.627232175924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45937.627232175924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45937.627232175924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45937.627232175924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45937.627232175924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45937.627232175924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45937.627232175924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45937.627232175924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45937.627232175924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45937.627232175924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45937.627232175924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45937.627232175924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45937.627232175924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45937.627232175924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45937.627232175924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45937.627232175924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45937.627232175924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45937.627232175924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45937.627232175924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45937.627232175924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45937.627232175924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45937.627232175924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45937.627232175924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45937.627232175924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45937.627232175924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45937.627232175924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45937.627232175924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45937.627232175924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45937.627232175924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45937.627232175924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45937.627232175924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45937.627232175924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45937.627232175924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45937.627232175924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45937.627232175924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45937.627232175924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45937.627232175924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45937.627232175924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45937.627232175924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45937.627232175924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45937.627232175924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45937.627232175924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45937.627232175924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45937.627232175924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45937.627232175924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45937.627232175924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45937.627232175924</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45937.627232175924</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45937.627232175924</v>
      </c>
      <c r="H476" s="136"/>
      <c r="I476" s="132" t="str">
        <f>IFERROR(VLOOKUP(D476,DB!A:F,6,0),"")</f>
        <v/>
      </c>
      <c r="J476" s="132" t="str">
        <f>IFERROR(VLOOKUP(D476,DB!A:G,7,0),"")</f>
        <v/>
      </c>
      <c r="K476" s="139"/>
      <c r="L476" s="134" t="str">
        <f>IFERROR(VLOOKUP(D476,DB!A:I,9,0),"")</f>
        <v/>
      </c>
    </row>
    <row r="477" spans="1:12" ht="15" customHeight="1">
      <c r="A477" s="140"/>
      <c r="B477" s="140" t="str">
        <f>IFERROR(VLOOKUP(D477,DB!A:K,11,0),"")</f>
        <v/>
      </c>
      <c r="C477" s="141"/>
      <c r="D477" s="142"/>
      <c r="E477" s="143"/>
      <c r="F477" s="144"/>
      <c r="G477" s="145">
        <f ca="1">IFERROR(NOW()-F477,"")</f>
        <v>45937.627232175924</v>
      </c>
      <c r="H477" s="144"/>
      <c r="I477" s="140" t="str">
        <f>IFERROR(VLOOKUP(D477,DB!A:F,6,0),"")</f>
        <v/>
      </c>
      <c r="J477" s="140" t="str">
        <f>IFERROR(VLOOKUP(D477,DB!A:G,7,0),"")</f>
        <v/>
      </c>
      <c r="K477" s="146"/>
      <c r="L477" s="142" t="str">
        <f>IFERROR(VLOOKUP(D477,DB!A:I,9,0),"")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45.79517199073598</v>
      </c>
      <c r="H2" s="38">
        <v>45891.790393518517</v>
      </c>
      <c r="I2" s="37" t="str">
        <f>IFERROR(VLOOKUP(D2,DB!A:F,6,0),"")</f>
        <v>Generator-SG</v>
      </c>
      <c r="J2" s="37" t="str">
        <f>IFERROR(VLOOKUP(D2,DB!A:G,7,0),"")</f>
        <v>Vandalized</v>
      </c>
      <c r="K2" s="37" t="s">
        <v>39057</v>
      </c>
      <c r="L2" s="37" t="str">
        <f>IFERROR(VLOOKUP(D2,DB!A:I,9,0),"")</f>
        <v>Latis</v>
      </c>
      <c r="M2" s="128"/>
    </row>
    <row r="3" spans="1:13" ht="30.75">
      <c r="A3" s="37" t="s">
        <v>39058</v>
      </c>
      <c r="B3" s="37" t="str">
        <f>IFERROR(VLOOKUP(D3,DB!A:K,11,0),"")</f>
        <v>R5</v>
      </c>
      <c r="C3" s="37">
        <v>1</v>
      </c>
      <c r="D3" s="37" t="s">
        <v>31295</v>
      </c>
      <c r="E3" s="37" t="s">
        <v>39043</v>
      </c>
      <c r="F3" s="38">
        <v>45926.188877314817</v>
      </c>
      <c r="G3" s="39">
        <f ca="1">IFERROR(NOW()-F3,"-")</f>
        <v>11.438354861107655</v>
      </c>
      <c r="H3" s="38">
        <v>45926.158159722225</v>
      </c>
      <c r="I3" s="37" t="str">
        <f>IFERROR(VLOOKUP(D3,DB!A:F,6,0),"")</f>
        <v>SCECO</v>
      </c>
      <c r="J3" s="37" t="str">
        <f>IFERROR(VLOOKUP(D3,DB!A:G,7,0),"")</f>
        <v>Good</v>
      </c>
      <c r="K3" s="37" t="s">
        <v>39059</v>
      </c>
      <c r="L3" s="37" t="str">
        <f>IFERROR(VLOOKUP(D3,DB!A:I,9,0),"")</f>
        <v>Latis</v>
      </c>
      <c r="M3" s="128"/>
    </row>
    <row r="4" spans="1:13" ht="15">
      <c r="A4" s="37" t="s">
        <v>39060</v>
      </c>
      <c r="B4" s="154" t="str">
        <f>IFERROR(VLOOKUP(D4,DB!A:K,11,0),"")</f>
        <v>R5</v>
      </c>
      <c r="C4" s="37">
        <v>1</v>
      </c>
      <c r="D4" s="37" t="s">
        <v>38498</v>
      </c>
      <c r="E4" s="37" t="s">
        <v>39043</v>
      </c>
      <c r="F4" s="38" t="s">
        <v>24</v>
      </c>
      <c r="G4" s="39" t="str">
        <f ca="1">IFERROR(NOW()-F4,"-")</f>
        <v>-</v>
      </c>
      <c r="H4" s="38">
        <v>45937.518321759257</v>
      </c>
      <c r="I4" s="154" t="str">
        <f>IFERROR(VLOOKUP(D4,DB!A:F,6,0),"")</f>
        <v>SCECO</v>
      </c>
      <c r="J4" s="154" t="str">
        <f>IFERROR(VLOOKUP(D4,DB!A:G,7,0),"")</f>
        <v>Haj Removal</v>
      </c>
      <c r="K4" s="37" t="s">
        <v>39061</v>
      </c>
      <c r="L4" s="154" t="str">
        <f>IFERROR(VLOOKUP(D4,DB!A:I,9,0),"")</f>
        <v>Latis</v>
      </c>
      <c r="M4" s="128"/>
    </row>
    <row r="5" spans="1:13" ht="30.75">
      <c r="A5" s="37" t="s">
        <v>39062</v>
      </c>
      <c r="B5" s="37" t="str">
        <f>IFERROR(VLOOKUP(D5,DB!A:K,11,0),"")</f>
        <v>R5</v>
      </c>
      <c r="C5" s="37">
        <v>1</v>
      </c>
      <c r="D5" s="37" t="s">
        <v>38396</v>
      </c>
      <c r="E5" s="37" t="s">
        <v>38964</v>
      </c>
      <c r="F5" s="38">
        <v>45937.55369212963</v>
      </c>
      <c r="G5" s="39">
        <f ca="1">IFERROR(NOW()-F5,"-")</f>
        <v>7.354004629451083E-2</v>
      </c>
      <c r="H5" s="38">
        <v>45937.54760416667</v>
      </c>
      <c r="I5" s="37" t="str">
        <f>IFERROR(VLOOKUP(D5,DB!A:F,6,0),"")</f>
        <v>SCECO</v>
      </c>
      <c r="J5" s="37" t="str">
        <f>IFERROR(VLOOKUP(D5,DB!A:G,7,0),"")</f>
        <v>Good</v>
      </c>
      <c r="K5" s="37" t="s">
        <v>39063</v>
      </c>
      <c r="L5" s="37" t="str">
        <f>IFERROR(VLOOKUP(D5,DB!A:I,9,0),"")</f>
        <v>Latis</v>
      </c>
      <c r="M5" s="128"/>
    </row>
    <row r="6" spans="1:13" ht="15">
      <c r="A6" s="37" t="s">
        <v>39064</v>
      </c>
      <c r="B6" s="37" t="str">
        <f>IFERROR(VLOOKUP(D6,DB!A:K,11,0),"")</f>
        <v>R5</v>
      </c>
      <c r="C6" s="37">
        <v>1</v>
      </c>
      <c r="D6" s="37" t="s">
        <v>35348</v>
      </c>
      <c r="E6" s="37" t="s">
        <v>38964</v>
      </c>
      <c r="F6" s="38">
        <v>45937.548715277779</v>
      </c>
      <c r="G6" s="39">
        <f ca="1">IFERROR(NOW()-F6,"-")</f>
        <v>7.8516898145608138E-2</v>
      </c>
      <c r="H6" s="38">
        <v>45937.521643518521</v>
      </c>
      <c r="I6" s="37" t="str">
        <f>IFERROR(VLOOKUP(D6,DB!A:F,6,0),"")</f>
        <v>Generator-SG</v>
      </c>
      <c r="J6" s="37" t="str">
        <f>IFERROR(VLOOKUP(D6,DB!A:G,7,0),"")</f>
        <v>Vandalized</v>
      </c>
      <c r="K6" s="37" t="s">
        <v>39065</v>
      </c>
      <c r="L6" s="37" t="str">
        <f>IFERROR(VLOOKUP(D6,DB!A:I,9,0),"")</f>
        <v>Latis</v>
      </c>
      <c r="M6" s="128"/>
    </row>
    <row r="7" spans="1:13" ht="15">
      <c r="A7" s="37"/>
      <c r="B7" s="37" t="str">
        <f>IFERROR(VLOOKUP(D7,DB!A:K,11,0),"")</f>
        <v/>
      </c>
      <c r="C7" s="37"/>
      <c r="D7" s="37"/>
      <c r="E7" s="37"/>
      <c r="F7" s="38"/>
      <c r="G7" s="39">
        <f ca="1">IFERROR(NOW()-F7,"-")</f>
        <v>45937.627232175924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45937.627232175924</v>
      </c>
      <c r="H8" s="38"/>
      <c r="I8" s="37" t="str">
        <f>IFERROR(VLOOKUP(D8,DB!A:F,6,0),"")</f>
        <v/>
      </c>
      <c r="J8" s="37" t="str">
        <f>IFERROR(VLOOKUP(D8,DB!A:G,7,0),"")</f>
        <v/>
      </c>
      <c r="K8" s="37"/>
      <c r="L8" s="37" t="str">
        <f>IFERROR(VLOOKUP(D8,DB!A:I,9,0),"")</f>
        <v/>
      </c>
      <c r="M8" s="128"/>
    </row>
    <row r="9" spans="1:13" ht="15">
      <c r="A9" s="37"/>
      <c r="B9" s="37" t="str">
        <f>IFERROR(VLOOKUP(D9,DB!A:K,11,0),"")</f>
        <v>R5</v>
      </c>
      <c r="C9" s="37"/>
      <c r="D9" s="37" t="s">
        <v>38480</v>
      </c>
      <c r="E9" s="37"/>
      <c r="F9" s="38"/>
      <c r="G9" s="39">
        <f ca="1">IFERROR(NOW()-F9,"-")</f>
        <v>45937.627232175924</v>
      </c>
      <c r="H9" s="38"/>
      <c r="I9" s="37" t="str">
        <f>IFERROR(VLOOKUP(D9,DB!A:F,6,0),"")</f>
        <v>SCECO</v>
      </c>
      <c r="J9" s="37" t="str">
        <f>IFERROR(VLOOKUP(D9,DB!A:G,7,0),"")</f>
        <v>Haj Removal</v>
      </c>
      <c r="K9" s="37"/>
      <c r="L9" s="37" t="str">
        <f>IFERROR(VLOOKUP(D9,DB!A:I,9,0),"")</f>
        <v>Latis</v>
      </c>
      <c r="M9" s="128"/>
    </row>
    <row r="10" spans="1:13" ht="15">
      <c r="A10" s="37"/>
      <c r="B10" s="37" t="str">
        <f>IFERROR(VLOOKUP(D10,DB!A:K,11,0),"")</f>
        <v/>
      </c>
      <c r="C10" s="37"/>
      <c r="D10" s="37"/>
      <c r="E10" s="37"/>
      <c r="F10" s="38"/>
      <c r="G10" s="39">
        <f ca="1">IFERROR(NOW()-F10,"-")</f>
        <v>45937.627232175924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45937.627232175924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45937.627232175924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45937.627232175924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45937.627232175924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45937.627232175924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45937.627232175924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45937.627232175924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45937.627232175924</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45937.627232175924</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45937.627232175924</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45937.627232175924</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45937.627232175924</v>
      </c>
      <c r="H22" s="38"/>
      <c r="I22" s="37" t="str">
        <f>IFERROR(VLOOKUP(D22,DB!A:F,6,0),"")</f>
        <v/>
      </c>
      <c r="J22" s="37" t="str">
        <f>IFERROR(VLOOKUP(D22,DB!A:G,7,0),"")</f>
        <v/>
      </c>
      <c r="K22" s="37"/>
      <c r="L22" s="37" t="str">
        <f>IFERROR(VLOOKUP(D22,DB!A:I,9,0),"")</f>
        <v/>
      </c>
      <c r="M22" s="128"/>
    </row>
    <row r="23" spans="1:13" ht="15">
      <c r="A23" s="84"/>
      <c r="B23" s="84" t="str">
        <f>IFERROR(VLOOKUP(D23,DB!A:K,11,0),"")</f>
        <v/>
      </c>
      <c r="C23" s="84"/>
      <c r="D23" s="84"/>
      <c r="E23" s="84"/>
      <c r="F23" s="126"/>
      <c r="G23" s="127">
        <f ca="1">IFERROR(NOW()-F23,"-")</f>
        <v>45937.627232175924</v>
      </c>
      <c r="H23" s="126"/>
      <c r="I23" s="84" t="str">
        <f>IFERROR(VLOOKUP(D23,DB!A:F,6,0),"")</f>
        <v/>
      </c>
      <c r="J23" s="84" t="str">
        <f>IFERROR(VLOOKUP(D23,DB!A:G,7,0),"")</f>
        <v/>
      </c>
      <c r="K23" s="84"/>
      <c r="L23" s="84" t="str">
        <f>IFERROR(VLOOKUP(D23,DB!A:I,9,0),"")</f>
        <v/>
      </c>
      <c r="M23" s="128"/>
    </row>
    <row r="24" spans="1:13" ht="15">
      <c r="A24" s="84"/>
      <c r="B24" s="84" t="str">
        <f>IFERROR(VLOOKUP(D24,DB!A:K,11,0),"")</f>
        <v/>
      </c>
      <c r="C24" s="84"/>
      <c r="D24" s="84"/>
      <c r="E24" s="84"/>
      <c r="F24" s="126"/>
      <c r="G24" s="127">
        <f ca="1">IFERROR(NOW()-F24,"-")</f>
        <v>45937.627232175924</v>
      </c>
      <c r="H24" s="126"/>
      <c r="I24" s="84" t="str">
        <f>IFERROR(VLOOKUP(D24,DB!A:F,6,0),"")</f>
        <v/>
      </c>
      <c r="J24" s="84" t="str">
        <f>IFERROR(VLOOKUP(D24,DB!A:G,7,0),"")</f>
        <v/>
      </c>
      <c r="K24" s="84"/>
      <c r="L24" s="84" t="str">
        <f>IFERROR(VLOOKUP(D24,DB!A:I,9,0),"")</f>
        <v/>
      </c>
    </row>
    <row r="25" spans="1:13" ht="15">
      <c r="A25" s="37"/>
      <c r="B25" s="37" t="str">
        <f>IFERROR(VLOOKUP(D25,DB!A:K,11,0),"")</f>
        <v/>
      </c>
      <c r="C25" s="37"/>
      <c r="D25" s="37"/>
      <c r="E25" s="37"/>
      <c r="F25" s="38"/>
      <c r="G25" s="39">
        <f ca="1">IFERROR(NOW()-F25,"-")</f>
        <v>45937.627232175924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45937.627232175924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45937.627232175924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45937.627232175924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45937.627232175924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45937.627232175924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45937.627232175924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45937.627232175924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45937.627232175924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45937.627232175924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45937.627232175924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45937.627232175924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45937.627232175924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45937.627232175924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45937.627232175924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45937.627232175924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45937.627232175924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45937.627232175924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45937.627232175924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45937.627232175924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45937.627232175924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45937.627232175924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45937.627232175924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45937.627232175924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45937.627232175924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45937.627232175924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45937.627232175924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45937.627232175924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45937.627232175924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45937.627232175924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45937.627232175924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45937.627232175924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45937.627232175924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45937.627232175924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45937.627232175924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45937.627232175924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45937.627232175924</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6"/>
      <c r="G62" s="127">
        <f ca="1">IFERROR(NOW()-F62,"-")</f>
        <v>45937.627232175924</v>
      </c>
      <c r="H62" s="126"/>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ca="1">IFERROR(NOW()-F63,"-")</f>
        <v>45937.627232175924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45937.627232175924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45937.627232175924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45937.627232175924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45937.627232175924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45937.627232175924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45937.627232175924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45937.627232175924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45937.627232175924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45937.627232175924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45937.627232175924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45937.627232175924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45937.627232175924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45937.627232175924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45937.627232175924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45937.627232175924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45937.627232175924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45937.627232175924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45937.627232175924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45937.627232175924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45937.627232175924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45937.627232175924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45937.627232175924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45937.627232175924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45937.627232175924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45937.627232175924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45937.627232175924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45937.627232175924</v>
      </c>
      <c r="H90" s="38"/>
      <c r="I90" s="37" t="str">
        <f>IFERROR(VLOOKUP(D90,DB!A:F,6,0),"")</f>
        <v/>
      </c>
      <c r="J90" s="37" t="str">
        <f>IFERROR(VLOOKUP(D90,DB!A:G,7,0),"")</f>
        <v/>
      </c>
      <c r="K90" s="37"/>
      <c r="L90" s="37" t="str">
        <f>IFERROR(VLOOKUP(D90,DB!A:I,9,0),"")</f>
        <v/>
      </c>
    </row>
    <row r="91" spans="1:12" ht="15">
      <c r="A91" s="84"/>
      <c r="B91" s="84" t="str">
        <f>IFERROR(VLOOKUP(D91,DB!A:K,11,0),"")</f>
        <v/>
      </c>
      <c r="C91" s="84"/>
      <c r="D91" s="84"/>
      <c r="E91" s="84"/>
      <c r="F91" s="126"/>
      <c r="G91" s="127">
        <f ca="1">IFERROR(NOW()-F91,"-")</f>
        <v>45937.627232175924</v>
      </c>
      <c r="H91" s="126"/>
      <c r="I91" s="84" t="str">
        <f>IFERROR(VLOOKUP(D91,DB!A:F,6,0),"")</f>
        <v/>
      </c>
      <c r="J91" s="84" t="str">
        <f>IFERROR(VLOOKUP(D91,DB!A:G,7,0),"")</f>
        <v/>
      </c>
      <c r="K91" s="84"/>
      <c r="L91" s="84" t="str">
        <f>IFERROR(VLOOKUP(D91,DB!A:I,9,0),"")</f>
        <v/>
      </c>
    </row>
    <row r="92" spans="1:12" ht="15">
      <c r="A92" s="37"/>
      <c r="B92" s="37" t="str">
        <f>IFERROR(VLOOKUP(D92,DB!A:K,11,0),"")</f>
        <v/>
      </c>
      <c r="C92" s="37"/>
      <c r="D92" s="37"/>
      <c r="E92" s="37"/>
      <c r="F92" s="38"/>
      <c r="G92" s="39">
        <f ca="1">IFERROR(NOW()-F92,"-")</f>
        <v>45937.627232175924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45937.627232175924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45937.627232175924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45937.627232175924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45937.627232175924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45937.627232175924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45937.627232175924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45937.627232175924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45937.627232175924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45937.627232175924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45937.627232175924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45937.627232175924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45937.627232175924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45937.627232175924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45937.627232175924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45937.627232175924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45937.627232175924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45937.627232175924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45937.627232175924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45937.627232175924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45937.627232175924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45937.627232175924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45937.627232175924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45937.627232175924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45937.627232175924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45937.627232175924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45937.627232175924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45937.627232175924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45937.627232175924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45937.627232175924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45937.627232175924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45937.627232175924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45937.627232175924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45937.627232175924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45937.627232175924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45937.627232175924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45937.627232175924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45937.627232175924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45937.627232175924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45937.627232175924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45937.627232175924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45937.627232175924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45937.627232175924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45937.627232175924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45937.627232175924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45937.627232175924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45937.627232175924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45937.627232175924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45937.627232175924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45937.627232175924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45937.627232175924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45937.627232175924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45937.627232175924</v>
      </c>
      <c r="H144" s="38"/>
      <c r="I144" s="37" t="str">
        <f>IFERROR(VLOOKUP(D144,DB!A:F,6,0),"")</f>
        <v/>
      </c>
      <c r="J144" s="37" t="str">
        <f>IFERROR(VLOOKUP(D144,DB!A:G,7,0),"")</f>
        <v/>
      </c>
      <c r="K144" s="37"/>
      <c r="L144" s="37" t="str">
        <f>IFERROR(VLOOKUP(D144,DB!A:I,9,0),"")</f>
        <v/>
      </c>
    </row>
    <row r="145" spans="1:12" ht="15">
      <c r="A145" s="84"/>
      <c r="B145" s="84" t="str">
        <f>IFERROR(VLOOKUP(D145,DB!A:K,11,0),"")</f>
        <v/>
      </c>
      <c r="C145" s="84"/>
      <c r="D145" s="84"/>
      <c r="E145" s="84"/>
      <c r="F145" s="126"/>
      <c r="G145" s="127">
        <f ca="1">IFERROR(NOW()-F145,"-")</f>
        <v>45937.627232175924</v>
      </c>
      <c r="H145" s="126"/>
      <c r="I145" s="84" t="str">
        <f>IFERROR(VLOOKUP(D145,DB!A:F,6,0),"")</f>
        <v/>
      </c>
      <c r="J145" s="84" t="str">
        <f>IFERROR(VLOOKUP(D145,DB!A:G,7,0),"")</f>
        <v/>
      </c>
      <c r="K145" s="84"/>
      <c r="L145" s="84" t="str">
        <f>IFERROR(VLOOKUP(D145,DB!A:I,9,0),"")</f>
        <v/>
      </c>
    </row>
    <row r="146" spans="1:12" ht="15"/>
    <row r="147" spans="1:12" ht="15"/>
    <row r="148" spans="1:12" ht="15"/>
    <row r="149" spans="1:12" ht="15"/>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0" ht="15"/>
    <row r="471" ht="15"/>
    <row r="472" ht="15"/>
    <row r="473" ht="15"/>
    <row r="475" ht="15"/>
    <row r="476" ht="15"/>
    <row r="477" ht="15"/>
    <row r="480" ht="15"/>
    <row r="481" ht="15"/>
    <row r="482" ht="15"/>
    <row r="483"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5" ht="15"/>
    <row r="796" ht="15"/>
    <row r="797" ht="15"/>
    <row r="798" ht="15"/>
    <row r="799" ht="15"/>
    <row r="800" ht="15"/>
    <row r="804" ht="15"/>
    <row r="805" ht="15"/>
    <row r="815" ht="15"/>
    <row r="820" ht="15"/>
    <row r="831" ht="15"/>
    <row r="832" ht="15"/>
    <row r="839" ht="15"/>
    <row r="840" ht="15"/>
    <row r="844" ht="15"/>
    <row r="845" ht="15"/>
    <row r="846" ht="15"/>
    <row r="853" ht="15"/>
    <row r="854" ht="15"/>
    <row r="855" ht="15"/>
    <row r="856" ht="15"/>
    <row r="858" ht="15"/>
    <row r="859" ht="15"/>
    <row r="860" ht="15"/>
    <row r="863" ht="15"/>
    <row r="864" ht="15"/>
    <row r="865" ht="15"/>
    <row r="866" ht="15"/>
    <row r="868" ht="15"/>
    <row r="869" ht="15"/>
    <row r="870" ht="15"/>
    <row r="871" ht="15"/>
    <row r="872" ht="15"/>
    <row r="873" ht="15"/>
    <row r="875" ht="15"/>
    <row r="876" ht="15"/>
    <row r="878" ht="15"/>
    <row r="879" ht="15"/>
    <row r="881" ht="15"/>
    <row r="882" ht="15"/>
    <row r="883" ht="15"/>
    <row r="885" ht="15"/>
    <row r="886" ht="15"/>
    <row r="887" ht="15"/>
    <row r="888" ht="15"/>
    <row r="889" ht="15"/>
    <row r="893" ht="15"/>
    <row r="894" ht="15"/>
    <row r="895" ht="15"/>
    <row r="896" ht="15"/>
    <row r="899" ht="15"/>
    <row r="900" ht="15"/>
    <row r="903" ht="15"/>
    <row r="944" ht="15"/>
    <row r="945" ht="15"/>
    <row r="948" ht="15"/>
    <row r="949" ht="15"/>
    <row r="956" ht="15"/>
    <row r="957" ht="15"/>
    <row r="960" ht="15"/>
    <row r="962" ht="15"/>
    <row r="964" ht="15"/>
    <row r="965" ht="15"/>
    <row r="966" ht="15"/>
    <row r="969" ht="15"/>
    <row r="970" ht="15"/>
    <row r="972" ht="15"/>
    <row r="975" ht="15"/>
    <row r="976" ht="15"/>
    <row r="978" ht="15"/>
    <row r="979" ht="15"/>
    <row r="980" ht="15"/>
    <row r="981" ht="15"/>
    <row r="982" ht="15"/>
    <row r="985" ht="15"/>
    <row r="986" ht="15"/>
    <row r="987" ht="15"/>
    <row r="988" ht="15"/>
    <row r="989" ht="15"/>
    <row r="990" ht="15"/>
    <row r="992" ht="15"/>
    <row r="994" ht="15"/>
    <row r="996" ht="15"/>
    <row r="997" ht="15"/>
    <row r="998" ht="15"/>
    <row r="1000" ht="15"/>
    <row r="1001" ht="15"/>
    <row r="1002" ht="15"/>
    <row r="1003" ht="15"/>
    <row r="1004" ht="15"/>
    <row r="1005" ht="15"/>
    <row r="1006" ht="15"/>
    <row r="1008" ht="15"/>
    <row r="1009" ht="15"/>
    <row r="1010" ht="15"/>
    <row r="1015" ht="15"/>
    <row r="1016" ht="15"/>
    <row r="1020" ht="15"/>
    <row r="1021" ht="15"/>
    <row r="1022" ht="15"/>
    <row r="1025" ht="15"/>
    <row r="1027" ht="15"/>
    <row r="1031" ht="15"/>
    <row r="1035" ht="15"/>
    <row r="1041" ht="15"/>
    <row r="1042" ht="15"/>
    <row r="1044" ht="15"/>
    <row r="1045" ht="15"/>
    <row r="1047" ht="15"/>
    <row r="1050" ht="15"/>
    <row r="1051" ht="15"/>
    <row r="1053" ht="15"/>
    <row r="1055" ht="15"/>
    <row r="1057" ht="15"/>
    <row r="1059" ht="15"/>
    <row r="1060" ht="15"/>
    <row r="1061" ht="15"/>
    <row r="1063" ht="15"/>
    <row r="1064" ht="15"/>
    <row r="1065" ht="15"/>
    <row r="1066" ht="15"/>
    <row r="1069" ht="15"/>
    <row r="1243" ht="15"/>
    <row r="1244" ht="15"/>
    <row r="1254" ht="15"/>
    <row r="1255" ht="15"/>
    <row r="1256" ht="15"/>
    <row r="1262" ht="15"/>
    <row r="1263" ht="15"/>
    <row r="1264" ht="15"/>
    <row r="1265" ht="15"/>
    <row r="1267" ht="15"/>
    <row r="1270" ht="15"/>
    <row r="1271" ht="15"/>
    <row r="1272" ht="15"/>
    <row r="1273" ht="15"/>
    <row r="1275" ht="15"/>
    <row r="1276" ht="15"/>
    <row r="1278" ht="15"/>
    <row r="1279" ht="15"/>
    <row r="1280" ht="15"/>
    <row r="1281" ht="15"/>
    <row r="1283" ht="15"/>
    <row r="1284" ht="15"/>
    <row r="1285" ht="15"/>
    <row r="1288" ht="15"/>
    <row r="1289" ht="15"/>
    <row r="1292" ht="15"/>
    <row r="1293" ht="15"/>
    <row r="1294" ht="15"/>
    <row r="1295" ht="15"/>
    <row r="1296" ht="15"/>
    <row r="1297" ht="15"/>
    <row r="1298" ht="15"/>
    <row r="1299" ht="15"/>
    <row r="1301" ht="15"/>
    <row r="1303" ht="15"/>
    <row r="1304" ht="15"/>
    <row r="1305" ht="15"/>
    <row r="1308" ht="15"/>
    <row r="1318" ht="15"/>
    <row r="1321" ht="15"/>
    <row r="1322" ht="15"/>
    <row r="1326" ht="15"/>
    <row r="1330" ht="15"/>
    <row r="1333" ht="15"/>
    <row r="1335" ht="15"/>
    <row r="1336" ht="15"/>
    <row r="1339" ht="15"/>
    <row r="1341" ht="15"/>
    <row r="1344" ht="15"/>
    <row r="1345" ht="15"/>
    <row r="1346" ht="15"/>
    <row r="1348" ht="15"/>
    <row r="1350" ht="15"/>
    <row r="1351" ht="15"/>
    <row r="1352" ht="15"/>
    <row r="1356" ht="15"/>
    <row r="1357" ht="15"/>
    <row r="1358" ht="15"/>
    <row r="1360" ht="15"/>
    <row r="1361" ht="15"/>
    <row r="1362" ht="15"/>
    <row r="1363" ht="15"/>
    <row r="1365" ht="15"/>
    <row r="1376" ht="15"/>
    <row r="1378" ht="15"/>
    <row r="1379" ht="15"/>
    <row r="1380" ht="15"/>
    <row r="1381" ht="15"/>
  </sheetData>
  <dataValidations count="2">
    <dataValidation allowBlank="1" showInputMessage="1" showErrorMessage="1" sqref="E1" xr:uid="{920C6338-E771-4DAE-8C89-92A9093EA4DE}"/>
    <dataValidation type="list" allowBlank="1" showInputMessage="1" showErrorMessage="1" sqref="E2:E1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5"/>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10.85438495370181</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45937.627232175924</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3.7462599537029746</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2.6849868055505794</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1</v>
      </c>
      <c r="D6" s="112" t="s">
        <v>33501</v>
      </c>
      <c r="E6" s="115" t="s">
        <v>38964</v>
      </c>
      <c r="F6" s="116"/>
      <c r="G6" s="81">
        <f ca="1">IFERROR(NOW()-F6,"-")</f>
        <v>45937.627232175924</v>
      </c>
      <c r="H6" s="116">
        <v>45937.567673611113</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36917</v>
      </c>
      <c r="E7" s="115" t="s">
        <v>39043</v>
      </c>
      <c r="F7" s="116"/>
      <c r="G7" s="81">
        <f ca="1">IFERROR(NOW()-F7,"-")</f>
        <v>45937.627232175924</v>
      </c>
      <c r="H7" s="116">
        <v>45937.57236111111</v>
      </c>
      <c r="I7" s="112" t="str">
        <f>IFERROR(VLOOKUP(D7,DB!A:F,6,0),"")</f>
        <v>SCECO</v>
      </c>
      <c r="J7" s="112" t="str">
        <f>IFERROR(VLOOKUP(D7,DB!A:G,7,0),"")</f>
        <v>Vandalized</v>
      </c>
      <c r="K7" s="117" t="s">
        <v>39075</v>
      </c>
      <c r="L7" s="118" t="str">
        <f>IFERROR(VLOOKUP(D7,DB!A:I,9,0),"")</f>
        <v>Latis</v>
      </c>
    </row>
    <row r="8" spans="1:16383" ht="31.5" customHeight="1">
      <c r="A8" s="113" t="s">
        <v>39074</v>
      </c>
      <c r="B8" s="112" t="str">
        <f>IFERROR(VLOOKUP(D8,DB!A:K,11,0),"")</f>
        <v>R6</v>
      </c>
      <c r="C8" s="114">
        <v>1</v>
      </c>
      <c r="D8" s="112" t="s">
        <v>39076</v>
      </c>
      <c r="E8" s="115" t="s">
        <v>39043</v>
      </c>
      <c r="F8" s="116"/>
      <c r="G8" s="81">
        <f ca="1">IFERROR(NOW()-F8,"-")</f>
        <v>45937.627232175924</v>
      </c>
      <c r="H8" s="116">
        <v>45937.57236111111</v>
      </c>
      <c r="I8" s="112" t="str">
        <f>IFERROR(VLOOKUP(D8,DB!A:F,6,0),"")</f>
        <v>SCECO</v>
      </c>
      <c r="J8" s="112" t="str">
        <f>IFERROR(VLOOKUP(D8,DB!A:G,7,0),"")</f>
        <v>Dead</v>
      </c>
      <c r="K8" s="117" t="s">
        <v>39075</v>
      </c>
      <c r="L8" s="118" t="str">
        <f>IFERROR(VLOOKUP(D8,DB!A:I,9,0),"")</f>
        <v>Latis</v>
      </c>
    </row>
    <row r="9" spans="1:16383" ht="31.5" customHeight="1">
      <c r="A9" s="113" t="s">
        <v>39074</v>
      </c>
      <c r="B9" s="112" t="str">
        <f>IFERROR(VLOOKUP(D9,DB!A:K,11,0),"")</f>
        <v>R6</v>
      </c>
      <c r="C9" s="114">
        <v>1</v>
      </c>
      <c r="D9" s="112" t="s">
        <v>37368</v>
      </c>
      <c r="E9" s="115" t="s">
        <v>39043</v>
      </c>
      <c r="F9" s="116"/>
      <c r="G9" s="81">
        <f ca="1">IFERROR(NOW()-F9,"-")</f>
        <v>45937.627232175924</v>
      </c>
      <c r="H9" s="116">
        <v>45937.57236111111</v>
      </c>
      <c r="I9" s="112" t="str">
        <f>IFERROR(VLOOKUP(D9,DB!A:F,6,0),"")</f>
        <v>SCECO</v>
      </c>
      <c r="J9" s="112" t="str">
        <f>IFERROR(VLOOKUP(D9,DB!A:G,7,0),"")</f>
        <v>Vandalized</v>
      </c>
      <c r="K9" s="117" t="s">
        <v>39075</v>
      </c>
      <c r="L9" s="118" t="str">
        <f>IFERROR(VLOOKUP(D9,DB!A:I,9,0),"")</f>
        <v>Latis</v>
      </c>
    </row>
    <row r="10" spans="1:16383" ht="31.5" customHeight="1">
      <c r="A10" s="113" t="s">
        <v>39074</v>
      </c>
      <c r="B10" s="112" t="str">
        <f>IFERROR(VLOOKUP(D10,DB!A:K,11,0),"")</f>
        <v>R6</v>
      </c>
      <c r="C10" s="114">
        <v>1</v>
      </c>
      <c r="D10" s="112" t="s">
        <v>39077</v>
      </c>
      <c r="E10" s="115" t="s">
        <v>39043</v>
      </c>
      <c r="F10" s="116"/>
      <c r="G10" s="81">
        <f ca="1">IFERROR(NOW()-F10,"-")</f>
        <v>45937.627232175924</v>
      </c>
      <c r="H10" s="116">
        <v>45937.57236111111</v>
      </c>
      <c r="I10" s="112" t="str">
        <f>IFERROR(VLOOKUP(D10,DB!A:F,6,0),"")</f>
        <v>SCECO</v>
      </c>
      <c r="J10" s="112" t="str">
        <f>IFERROR(VLOOKUP(D10,DB!A:G,7,0),"")</f>
        <v>Dead</v>
      </c>
      <c r="K10" s="117" t="s">
        <v>39075</v>
      </c>
      <c r="L10" s="118" t="str">
        <f>IFERROR(VLOOKUP(D10,DB!A:I,9,0),"")</f>
        <v>Latis</v>
      </c>
    </row>
    <row r="11" spans="1:16383" ht="31.5" customHeight="1">
      <c r="A11" s="113" t="s">
        <v>39074</v>
      </c>
      <c r="B11" s="112" t="str">
        <f>IFERROR(VLOOKUP(D11,DB!A:K,11,0),"")</f>
        <v>R6</v>
      </c>
      <c r="C11" s="114">
        <v>2</v>
      </c>
      <c r="D11" s="112" t="s">
        <v>39078</v>
      </c>
      <c r="E11" s="115" t="s">
        <v>39043</v>
      </c>
      <c r="F11" s="116"/>
      <c r="G11" s="81">
        <f ca="1">IFERROR(NOW()-F11,"-")</f>
        <v>45937.627232175924</v>
      </c>
      <c r="H11" s="116">
        <v>45937.57236111111</v>
      </c>
      <c r="I11" s="112" t="str">
        <f>IFERROR(VLOOKUP(D11,DB!A:F,6,0),"")</f>
        <v>SCECO</v>
      </c>
      <c r="J11" s="112" t="str">
        <f>IFERROR(VLOOKUP(D11,DB!A:G,7,0),"")</f>
        <v>Dead</v>
      </c>
      <c r="K11" s="117" t="s">
        <v>39075</v>
      </c>
      <c r="L11" s="118" t="str">
        <f>IFERROR(VLOOKUP(D11,DB!A:I,9,0),"")</f>
        <v>Latis</v>
      </c>
    </row>
    <row r="12" spans="1:16383" ht="31.5" customHeight="1">
      <c r="A12" s="113" t="s">
        <v>39074</v>
      </c>
      <c r="B12" s="112" t="str">
        <f>IFERROR(VLOOKUP(D12,DB!A:K,11,0),"")</f>
        <v>R6</v>
      </c>
      <c r="C12" s="114">
        <v>1</v>
      </c>
      <c r="D12" s="112" t="s">
        <v>39079</v>
      </c>
      <c r="E12" s="115" t="s">
        <v>39043</v>
      </c>
      <c r="F12" s="116"/>
      <c r="G12" s="81">
        <f ca="1">IFERROR(NOW()-F12,"-")</f>
        <v>45937.627232175924</v>
      </c>
      <c r="H12" s="116">
        <v>45937.57236111111</v>
      </c>
      <c r="I12" s="112" t="str">
        <f>IFERROR(VLOOKUP(D12,DB!A:F,6,0),"")</f>
        <v>SCECO</v>
      </c>
      <c r="J12" s="112" t="str">
        <f>IFERROR(VLOOKUP(D12,DB!A:G,7,0),"")</f>
        <v>Vandalized</v>
      </c>
      <c r="K12" s="117" t="s">
        <v>39080</v>
      </c>
      <c r="L12" s="118" t="str">
        <f>IFERROR(VLOOKUP(D12,DB!A:I,9,0),"")</f>
        <v>Latis</v>
      </c>
    </row>
    <row r="13" spans="1:16383" ht="31.5" customHeight="1">
      <c r="A13" s="113"/>
      <c r="B13" s="112" t="str">
        <f>IFERROR(VLOOKUP(D13,DB!A:K,11,0),"")</f>
        <v/>
      </c>
      <c r="C13" s="114"/>
      <c r="D13" s="112"/>
      <c r="E13" s="115"/>
      <c r="F13" s="116"/>
      <c r="G13" s="81">
        <f ca="1">IFERROR(NOW()-F13,"-")</f>
        <v>45937.627232175924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45937.627232175924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45937.627232175924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45937.627232175924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45937.627232175924</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45937.627232175924</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45937.627232175924</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45937.627232175924</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45937.627232175924</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45937.627232175924</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45937.627232175924</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45937.627232175924</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45937.627232175924</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45937.627232175924</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45937.627232175924</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45937.627232175924</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45937.627232175924</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45937.627232175924</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45937.627232175924</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45937.627232175924</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45937.627232175924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45937.627232175924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45937.627232175924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45937.627232175924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45937.627232175924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45937.627232175924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45937.627232175924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45937.627232175924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45937.627232175924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45937.627232175924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45937.627232175924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45937.627232175924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45937.627232175924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45937.627232175924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45937.627232175924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45937.627232175924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45937.627232175924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45937.627232175924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45937.627232175924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45937.627232175924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45937.627232175924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45937.627232175924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45937.627232175924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45937.627232175924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45937.627232175924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45937.627232175924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45937.627232175924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45937.627232175924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45937.627232175924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45937.627232175924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45937.627232175924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45937.627232175924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45937.627232175924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45937.627232175924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45937.627232175924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45937.627232175924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45937.627232175924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45937.627232175924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45937.627232175924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45937.627232175924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45937.627232175924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45937.627232175924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45937.627232175924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45937.627232175924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45937.627232175924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45937.627232175924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45937.627232175924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45937.627232175924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45937.627232175924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45937.627232175924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45937.627232175924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45937.627232175924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45937.627232175924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45937.627232175924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45937.627232175924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45937.627232175924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45937.627232175924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45937.627232175924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45937.627232175924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45937.627232175924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45937.627232175924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45937.627232175924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45937.627232175924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45937.627232175924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45937.627232175924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45937.627232175924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45937.627232175924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45937.627232175924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45937.627232175924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45937.627232175924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45937.627232175924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45937.627232175924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45937.627232175924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45937.627232175924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45937.627232175924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45937.627232175924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45937.627232175924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45937.627232175924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45937.627232175924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45937.627232175924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45937.627232175924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45937.627232175924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45937.627232175924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45937.627232175924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45937.627232175924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45937.627232175924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45937.627232175924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45937.627232175924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45937.627232175924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45937.627232175924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45937.627232175924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45937.627232175924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45937.627232175924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45937.627232175924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45937.627232175924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45937.627232175924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45937.627232175924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45937.627232175924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45937.627232175924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45937.627232175924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45937.627232175924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45937.627232175924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45937.627232175924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45937.627232175924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45937.627232175924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45937.627232175924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45937.627232175924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45937.627232175924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45937.627232175924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45937.627232175924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45937.627232175924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45937.627232175924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45937.627232175924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45937.627232175924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45937.627232175924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45937.627232175924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45937.627232175924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45937.627232175924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45937.627232175924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45937.627232175924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45937.627232175924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45937.627232175924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45937.627232175924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45937.627232175924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45937.627232175924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45937.627232175924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45937.627232175924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45937.627232175924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45937.627232175924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45937.627232175924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45937.627232175924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45937.627232175924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45937.627232175924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45937.627232175924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45937.627232175924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45937.627232175924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45937.627232175924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45937.627232175924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45937.627232175924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45937.627232175924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45937.627232175924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45937.627232175924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45937.627232175924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45937.627232175924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45937.627232175924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45937.627232175924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45937.627232175924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45937.627232175924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45937.627232175924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45937.627232175924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45937.627232175924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45937.627232175924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45937.627232175924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45937.627232175924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45937.627232175924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45937.627232175924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45937.627232175924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45937.627232175924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45937.627232175924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45937.627232175924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45937.627232175924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45937.627232175924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45937.627232175924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45937.627232175924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45937.627232175924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45937.627232175924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45937.627232175924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45937.627232175924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45937.627232175924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45937.627232175924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45937.627232175924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45937.627232175924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45937.627232175924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45937.627232175924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45937.627232175924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45937.627232175924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45937.627232175924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45937.627232175924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45937.627232175924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45937.627232175924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45937.627232175924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45937.627232175924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45937.627232175924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45937.627232175924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45937.627232175924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45937.627232175924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45937.627232175924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45937.627232175924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45937.627232175924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45937.627232175924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45937.627232175924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45937.627232175924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45937.627232175924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45937.627232175924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45937.627232175924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45937.627232175924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45937.627232175924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45937.627232175924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45937.627232175924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45937.627232175924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45937.627232175924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45937.627232175924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45937.627232175924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45937.627232175924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45937.627232175924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45937.627232175924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45937.627232175924</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45937.627232175924</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45937.627232175924</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45937.627232175924</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45937.627232175924</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45937.627232175924</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45937.627232175924</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45937.627232175924</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45937.627232175924</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45937.627232175924</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45937.627232175924</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45937.627232175924</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45937.627232175924</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45937.627232175924</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45937.627232175924</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45937.627232175924</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45937.627232175924</v>
      </c>
      <c r="H255" s="116"/>
      <c r="I255" s="112" t="str">
        <f>IFERROR(VLOOKUP(D255,DB!A:F,6,0),"")</f>
        <v/>
      </c>
      <c r="J255" s="111" t="str">
        <f>IFERROR(VLOOKUP(D255,DB!A:G,7,0),"")</f>
        <v/>
      </c>
      <c r="K255" s="117"/>
      <c r="L255" s="118" t="str">
        <f>IFERROR(VLOOKUP(D255,DB!A:I,9,0),"")</f>
        <v/>
      </c>
    </row>
  </sheetData>
  <dataValidations count="2">
    <dataValidation allowBlank="1" showInputMessage="1" showErrorMessage="1" sqref="E1" xr:uid="{380493DB-286A-4683-AF55-C78F04945A49}"/>
    <dataValidation type="list" allowBlank="1" showInputMessage="1" showErrorMessage="1" sqref="E3 E5:E25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2025-10-07T12:05:13Z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