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39" documentId="13_ncr:1_{F6CB121F-512D-4AA6-A0C1-0FB36C537598}" xr6:coauthVersionLast="47" xr6:coauthVersionMax="47" xr10:uidLastSave="{ACEF2839-6B76-4CAD-88A4-F0707D7062F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<sst xmlns="http://schemas.openxmlformats.org/spreadsheetml/2006/main" count="179027" uniqueCount="39104">
  <si>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</si>
  <si>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</si>
  <si>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</si>
  <si>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</si>
  <si>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</si>
  <si>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</si>
  <si>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</si>
  <si>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</si>
  <si>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</si>
  <si>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</si>
  <si>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</si>
  <si>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</si>
  <si>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</si>
  <si>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</si>
  <si>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</si>
  <si>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</si>
  <si>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</si>
  <si>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</si>
  <si>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</si>
  <si>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</si>
  <si>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</si>
  <si>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</si>
  <si>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</si>
  <si>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</si>
  <si>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</si>
  <si>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</si>
  <si>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</si>
  <si>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</si>
  <si>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</si>
  <si>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</si>
  <si>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</si>
  <si>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</si>
  <si>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</si>
  <si>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</si>
  <si>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</si>
  <si>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</si>
  <si>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</si>
  <si>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</si>
  <si>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</si>
  <si>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</si>
  <si>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</si>
  <si>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</si>
  <si>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</si>
  <si>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</si>
  <si>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</si>
  <si>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</si>
  <si>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</si>
  <si>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</si>
  <si>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</si>
  <si>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</si>
  <si>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</si>
  <si>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</si>
  <si>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</si>
  <si>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</si>
  <si>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</si>
  <si>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</si>
  <si>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</si>
  <si>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</si>
  <si>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</si>
  <si>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</si>
  <si>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</si>
  <si>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</si>
  <si>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</si>
  <si>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</si>
  <si>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</si>
  <si>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</si>
  <si>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</si>
  <si>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</si>
  <si>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</si>
  <si>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</si>
  <si>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</si>
  <si>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</si>
  <si>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</si>
  <si>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</si>
  <si>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</si>
  <si>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</si>
  <si>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</si>
  <si>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</si>
  <si>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</si>
  <si>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</si>
  <si>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</si>
  <si>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</si>
  <si>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</si>
  <si>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</si>
  <si>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</si>
  <si>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</si>
  <si>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</si>
  <si>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</si>
  <si>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</si>
  <si>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</si>
  <si>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</si>
  <si>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</si>
  <si>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</si>
  <si>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</si>
  <si>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</si>
  <si>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</si>
  <si>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</si>
  <si>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</si>
  <si>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</si>
  <si>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</si>
  <si>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</si>
  <si>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</si>
  <si>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</si>
  <si>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</si>
  <si>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</si>
  <si>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</si>
  <si>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</si>
  <si>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</si>
  <si>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</si>
  <si>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</si>
  <si>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</si>
  <si>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</si>
  <si>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</si>
  <si>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</si>
  <si>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</si>
  <si>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</si>
  <si>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</si>
  <si>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</si>
  <si>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</si>
  <si>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</si>
  <si>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</si>
  <si>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</si>
  <si>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</si>
  <si>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</si>
  <si>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</si>
  <si>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</si>
  <si>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</si>
  <si>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</si>
  <si>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</si>
  <si>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</si>
  <si>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</si>
  <si>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</si>
  <si>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</si>
  <si>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</si>
  <si>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</si>
  <si>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</si>
  <si>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</si>
  <si>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</si>
  <si>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</si>
  <si>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</si>
  <si>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</si>
  <si>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</si>
  <si>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</si>
  <si>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</si>
  <si>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</si>
  <si>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</si>
  <si>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</si>
  <si>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</si>
  <si>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</si>
  <si>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</si>
  <si>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</si>
  <si>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</si>
  <si>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</si>
  <si>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</si>
  <si>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</si>
  <si>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</si>
  <si>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</si>
  <si>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</si>
  <si>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</si>
  <si>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</si>
  <si>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</si>
  <si>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</si>
  <si>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</si>
  <si>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</si>
  <si>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</si>
  <si>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</si>
  <si>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</si>
  <si>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</si>
  <si>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</si>
  <si>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</si>
  <si>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</si>
  <si>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</si>
  <si>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</si>
  <si>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</si>
  <si>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</si>
  <si>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</si>
  <si>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</si>
  <si>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</si>
  <si>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</si>
  <si>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</si>
  <si>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</si>
  <si>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</si>
  <si>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</si>
  <si>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</si>
  <si>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</si>
  <si>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</si>
  <si>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</si>
  <si>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</si>
  <si>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</si>
  <si>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</si>
  <si>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</si>
  <si>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</si>
  <si>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</si>
  <si>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</si>
  <si>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</si>
  <si>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</si>
  <si>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</si>
  <si>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</si>
  <si>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</si>
  <si>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</si>
  <si>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</si>
  <si>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</si>
  <si>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</si>
  <si>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</si>
  <si>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</si>
  <si>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</si>
  <si>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</si>
  <si>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</si>
  <si>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</si>
  <si>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</si>
  <si>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</si>
  <si>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</si>
  <si>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</si>
  <si>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</si>
  <si>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</si>
  <si>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</si>
  <si>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</si>
  <si>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</si>
  <si>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</si>
  <si>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</si>
  <si>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</si>
  <si>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</si>
  <si>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</si>
  <si>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</si>
  <si>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</si>
  <si>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</si>
  <si>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</si>
  <si>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</si>
  <si>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</si>
  <si>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</si>
  <si>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</si>
  <si>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</si>
  <si>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</si>
  <si>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</si>
  <si>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</si>
  <si>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</si>
  <si>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</si>
  <si>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</si>
  <si>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</si>
  <si>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</si>
  <si>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</si>
  <si>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</si>
  <si>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</si>
  <si>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</si>
  <si>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</si>
  <si>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</si>
  <si>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</si>
  <si>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</si>
  <si>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</si>
  <si>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</si>
  <si>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</si>
  <si>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</si>
  <si>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</si>
  <si>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</si>
  <si>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</si>
  <si>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</si>
  <si>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</si>
  <si>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</si>
  <si>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</si>
  <si>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</si>
  <si>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</si>
  <si>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</si>
  <si>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</si>
  <si>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</si>
  <si>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</si>
  <si>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</si>
  <si>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</si>
  <si>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</si>
  <si>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</si>
  <si>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</si>
  <si>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</si>
  <si>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</si>
  <si>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</si>
  <si>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</si>
  <si>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</si>
  <si>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</si>
  <si>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</si>
  <si>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</si>
  <si>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</si>
  <si>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</si>
  <si>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</si>
  <si>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</si>
  <si>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</si>
  <si>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</si>
  <si>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</si>
  <si>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</si>
  <si>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</si>
  <si>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</si>
  <si>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</si>
  <si>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</si>
  <si>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</si>
  <si>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</si>
  <si>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</si>
  <si>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</si>
  <si>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</si>
  <si>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</si>
  <si>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</si>
  <si>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</si>
  <si>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</si>
  <si>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</si>
  <si>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</si>
  <si>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</si>
  <si>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</si>
  <si>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</si>
  <si>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</si>
  <si>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</si>
  <si>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</si>
  <si>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</si>
  <si>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</si>
  <si>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</si>
  <si>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</si>
  <si>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</si>
  <si>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</si>
  <si>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</si>
  <si>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</si>
  <si>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</si>
  <si>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</si>
  <si>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</si>
  <si>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</si>
  <si>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</si>
  <si>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</si>
  <si>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</si>
  <si>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</si>
  <si>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</si>
  <si>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</si>
  <si>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</si>
  <si>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</si>
  <si>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</si>
  <si>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</si>
  <si>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</si>
  <si>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</si>
  <si>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</si>
  <si>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</si>
  <si>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</si>
  <si>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</si>
  <si>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</si>
  <si>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</si>
  <si>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</si>
  <si>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</si>
  <si>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</si>
  <si>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</si>
  <si>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</si>
  <si>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</si>
  <si>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</si>
  <si>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</si>
  <si>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</si>
  <si>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</si>
  <si>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</si>
  <si>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</si>
  <si>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</si>
  <si>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</si>
  <si>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</si>
  <si>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</si>
  <si>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</si>
  <si>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</si>
  <si>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</si>
  <si>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</si>
  <si>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</si>
  <si>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</si>
  <si>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</si>
  <si>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</si>
  <si>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</si>
  <si>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</si>
  <si>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</si>
  <si>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</si>
  <si>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</si>
  <si>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</si>
  <si>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</si>
  <si>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</si>
  <si>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</si>
  <si>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</si>
  <si>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</si>
  <si>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</si>
  <si>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</si>
  <si>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</si>
  <si>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</si>
  <si>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</si>
  <si>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</si>
  <si>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</si>
  <si>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</si>
  <si>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</si>
  <si>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</si>
  <si>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</si>
  <si>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</si>
  <si>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</si>
  <si>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</si>
  <si>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</si>
  <si>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</si>
  <si>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</si>
  <si>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</si>
  <si>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</si>
  <si>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</si>
  <si>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</si>
  <si>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</si>
  <si>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</si>
  <si>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</si>
  <si>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</si>
  <si>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</si>
  <si>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</si>
  <si>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</si>
  <si>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</si>
  <si>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</si>
  <si>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</si>
  <si>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</si>
  <si>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</si>
  <si>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</si>
  <si>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</si>
  <si>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</si>
  <si>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</si>
  <si>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</si>
  <si>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</si>
  <si>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</si>
  <si>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</si>
  <si>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</si>
  <si>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</si>
  <si>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</si>
  <si>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</si>
  <si>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</si>
  <si>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</si>
  <si>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</si>
  <si>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</si>
  <si>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</si>
  <si>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</si>
  <si>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</si>
  <si>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</si>
  <si>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</si>
  <si>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</si>
  <si>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</si>
  <si>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</si>
  <si>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</si>
  <si>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</si>
  <si>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</si>
  <si>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</si>
  <si>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</si>
  <si>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</si>
  <si>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</si>
  <si>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</si>
  <si>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</si>
  <si>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</si>
  <si>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</si>
  <si>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</si>
  <si>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</si>
  <si>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</si>
  <si>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</si>
  <si>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</si>
  <si>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</si>
  <si>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</si>
  <si>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</si>
  <si>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</si>
  <si>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</si>
  <si>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</si>
  <si>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</si>
  <si>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</si>
  <si>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</si>
  <si>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</si>
  <si>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</si>
  <si>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</si>
  <si>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</si>
  <si>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</si>
  <si>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</si>
  <si>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</si>
  <si>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</si>
  <si>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</si>
  <si>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</si>
  <si>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</si>
  <si>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</si>
  <si>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</si>
  <si>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</si>
  <si>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</si>
  <si>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</si>
  <si>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</si>
  <si>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</si>
  <si>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</si>
  <si>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</si>
  <si>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</si>
  <si>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</si>
  <si>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</si>
  <si>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</si>
  <si>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</si>
  <si>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</si>
  <si>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</si>
  <si>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</si>
  <si>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</si>
  <si>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</si>
  <si>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</si>
  <si>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</si>
  <si>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</si>
  <si>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</si>
  <si>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</si>
  <si>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</si>
  <si>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</si>
  <si>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</si>
  <si>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</si>
  <si>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</si>
  <si>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</si>
  <si>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</si>
  <si>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</si>
  <si>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</si>
  <si>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</si>
  <si>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</si>
  <si>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</si>
  <si>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</si>
  <si>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</si>
  <si>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</si>
  <si>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</si>
  <si>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</si>
  <si>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</si>
  <si>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</si>
  <si>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</si>
  <si>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</si>
  <si>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</si>
  <si>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</si>
  <si>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</si>
  <si>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</si>
  <si>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</si>
  <si>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</si>
  <si>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</si>
  <si>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</si>
  <si>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</si>
  <si>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</si>
  <si>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</si>
  <si>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</si>
  <si>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</si>
  <si>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</si>
  <si>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</si>
  <si>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</si>
  <si>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</si>
  <si>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</si>
  <si>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</si>
  <si>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</si>
  <si>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</si>
  <si>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</si>
  <si>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</si>
  <si>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</si>
  <si>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</si>
  <si>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</si>
  <si>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</si>
  <si>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</si>
  <si>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</si>
  <si>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</si>
  <si>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</si>
  <si>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</si>
  <si>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</si>
  <si>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</si>
  <si>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</si>
  <si>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</si>
  <si>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</si>
  <si>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</si>
  <si>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</si>
  <si>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</si>
  <si>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</si>
  <si>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</si>
  <si>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</si>
  <si>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</si>
  <si>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</si>
  <si>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</si>
  <si>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</si>
  <si>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</si>
  <si>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</si>
  <si>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</si>
  <si>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</si>
  <si>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</si>
  <si>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</si>
  <si>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</si>
  <si>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</si>
  <si>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</si>
  <si>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</si>
  <si>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</si>
  <si>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</si>
  <si>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</si>
  <si>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</si>
  <si>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</si>
  <si>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</si>
  <si>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</si>
  <si>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</si>
  <si>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</si>
  <si>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</si>
  <si>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</si>
  <si>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</si>
  <si>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</si>
  <si>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</si>
  <si>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</si>
  <si>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</si>
  <si>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</si>
  <si>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</si>
  <si>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</si>
  <si>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</si>
  <si>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</si>
  <si>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</si>
  <si>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</si>
  <si>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</si>
  <si>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</si>
  <si>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</si>
  <si>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</si>
  <si>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</si>
  <si>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</si>
  <si>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</si>
  <si>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</si>
  <si>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</si>
  <si>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</si>
  <si>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</si>
  <si>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</si>
  <si>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</si>
  <si>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</si>
  <si>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</si>
  <si>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</si>
  <si>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</si>
  <si>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</si>
  <si>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</si>
  <si>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</si>
  <si>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</si>
  <si>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</si>
  <si>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</si>
  <si>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</si>
  <si>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</si>
  <si>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</si>
  <si>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</si>
  <si>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</si>
  <si>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</si>
  <si>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</si>
  <si>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</si>
  <si>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</si>
  <si>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</si>
  <si>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</si>
  <si>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</si>
  <si>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</si>
  <si>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</si>
  <si>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</si>
  <si>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</si>
  <si>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</si>
  <si>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</si>
  <si>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</si>
  <si>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</si>
  <si>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</si>
  <si>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</si>
  <si>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</si>
  <si>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</si>
  <si>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</si>
  <si>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</si>
  <si>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</si>
  <si>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</si>
  <si>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</si>
  <si>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</si>
  <si>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</si>
  <si>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</si>
  <si>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</si>
  <si>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</si>
  <si>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</si>
  <si>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</si>
  <si>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</si>
  <si>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</si>
  <si>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</si>
  <si>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</si>
  <si>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</si>
  <si>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</si>
  <si>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</si>
  <si>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</si>
  <si>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</si>
  <si>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</si>
  <si>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</si>
  <si>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</si>
  <si>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</si>
  <si>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</si>
  <si>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</si>
  <si>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</si>
  <si>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</si>
  <si>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</si>
  <si>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</si>
  <si>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</si>
  <si>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</si>
  <si>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</si>
  <si>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</si>
  <si>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</si>
  <si>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</si>
  <si>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</si>
  <si>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</si>
  <si>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</si>
  <si>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</si>
  <si>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</si>
  <si>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</si>
  <si>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</si>
  <si>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</si>
  <si>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</si>
  <si>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</si>
  <si>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</si>
  <si>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</si>
  <si>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</si>
  <si>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</si>
  <si>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</si>
  <si>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</si>
  <si>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</si>
  <si>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</si>
  <si>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</si>
  <si>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</si>
  <si>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</si>
  <si>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</si>
  <si>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</si>
  <si>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</si>
  <si>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</si>
  <si>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</si>
  <si>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</si>
  <si>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</si>
  <si>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</si>
  <si>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</si>
  <si>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</si>
  <si>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</si>
  <si>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</si>
  <si>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</si>
  <si>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</si>
  <si>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</si>
  <si>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</si>
  <si>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</si>
  <si>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</si>
  <si>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</si>
  <si>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</si>
  <si>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</si>
  <si>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</si>
  <si>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</si>
  <si>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</si>
  <si>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</si>
  <si>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</si>
  <si>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</si>
  <si>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</si>
  <si>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</si>
  <si>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</si>
  <si>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</si>
  <si>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</si>
  <si>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</si>
  <si>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</si>
  <si>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</si>
  <si>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</si>
  <si>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</si>
  <si>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</si>
  <si>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</si>
  <si>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</si>
  <si>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</si>
  <si>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</si>
  <si>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</si>
  <si>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</si>
  <si>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</si>
  <si>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</si>
  <si>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</si>
  <si>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</si>
  <si>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</si>
  <si>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</si>
  <si>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</si>
  <si>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</si>
  <si>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</si>
  <si>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</si>
  <si>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</si>
  <si>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</si>
  <si>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</si>
  <si>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</si>
  <si>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</si>
  <si>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</si>
  <si>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</si>
  <si>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</si>
  <si>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</si>
  <si>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</si>
  <si>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</si>
  <si>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</si>
  <si>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</si>
  <si>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</si>
  <si>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</si>
  <si>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</si>
  <si>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</si>
  <si>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</si>
  <si>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</si>
  <si>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</si>
  <si>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</si>
  <si>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</si>
  <si>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</si>
  <si>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</si>
  <si>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</si>
  <si>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</si>
  <si>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</si>
  <si>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</si>
  <si>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</si>
  <si>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</si>
  <si>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</si>
  <si>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</si>
  <si>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</si>
  <si>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</si>
  <si>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</si>
  <si>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</si>
  <si>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</si>
  <si>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</si>
  <si>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</si>
  <si>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</si>
  <si>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</si>
  <si>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</si>
  <si>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</si>
  <si>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</si>
  <si>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</si>
  <si>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</si>
  <si>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</si>
  <si>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</si>
  <si>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</si>
  <si>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</si>
  <si>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</si>
  <si>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</si>
  <si>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</si>
  <si>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</si>
  <si>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</si>
  <si>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</si>
  <si>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</si>
  <si>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</si>
  <si>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</si>
  <si>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</si>
  <si>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</si>
  <si>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</si>
  <si>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</si>
  <si>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</si>
  <si>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</si>
  <si>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</si>
  <si>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</si>
  <si>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</si>
  <si>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</si>
  <si>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</si>
  <si>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</si>
  <si>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</si>
  <si>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</si>
  <si>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</si>
  <si>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</si>
  <si>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</si>
  <si>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</si>
  <si>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</si>
  <si>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</si>
  <si>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</si>
  <si>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</si>
  <si>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</si>
  <si>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</si>
  <si>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</si>
  <si>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</si>
  <si>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</si>
  <si>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</si>
  <si>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</si>
  <si>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</si>
  <si>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</si>
  <si>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</si>
  <si>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</si>
  <si>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</si>
  <si>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</si>
  <si>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</si>
  <si>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</si>
  <si>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</si>
  <si>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</si>
  <si>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</si>
  <si>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</si>
  <si>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</si>
  <si>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</si>
  <si>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</si>
  <si>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</si>
  <si>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</si>
  <si>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</si>
  <si>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</si>
  <si>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</si>
  <si>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</si>
  <si>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</si>
  <si>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</si>
  <si>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</si>
  <si>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</si>
  <si>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</si>
  <si>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</si>
  <si>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</si>
  <si>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</si>
  <si>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</si>
  <si>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</si>
  <si>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</si>
  <si>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</si>
  <si>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</si>
  <si>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</si>
  <si>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</si>
  <si>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</si>
  <si>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</si>
  <si>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</si>
  <si>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</si>
  <si>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</si>
  <si>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</si>
  <si>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</si>
  <si>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</si>
  <si>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</si>
  <si>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</si>
  <si>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</si>
  <si>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</si>
  <si>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</si>
  <si>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</si>
  <si>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</si>
  <si>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</si>
  <si>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</si>
  <si>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</si>
  <si>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</si>
  <si>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</si>
  <si>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</si>
  <si>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</si>
  <si>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</si>
  <si>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</si>
  <si>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</si>
  <si>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</si>
  <si>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</si>
  <si>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</si>
  <si>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</si>
  <si>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</si>
  <si>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</si>
  <si>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</si>
  <si>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</si>
  <si>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</si>
  <si>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</si>
  <si>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</si>
  <si>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</si>
  <si>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</si>
  <si>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</si>
  <si>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</si>
  <si>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</si>
  <si>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</si>
  <si>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</si>
  <si>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</si>
  <si>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</si>
  <si>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</si>
  <si>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</si>
  <si>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</si>
  <si>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</si>
  <si>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</si>
  <si>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</si>
  <si>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</si>
  <si>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</si>
  <si>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</si>
  <si>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</si>
  <si>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</si>
  <si>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</si>
  <si>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</si>
  <si>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</si>
  <si>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</si>
  <si>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</si>
  <si>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</si>
  <si>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</si>
  <si>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</si>
  <si>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</si>
  <si>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</si>
  <si>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</si>
  <si>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</si>
  <si>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</si>
  <si>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</si>
  <si>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</si>
  <si>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</si>
  <si>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</si>
  <si>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</si>
  <si>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</si>
  <si>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</si>
  <si>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</si>
  <si>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</si>
  <si>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</si>
  <si>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</si>
  <si>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</si>
  <si>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</si>
  <si>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</si>
  <si>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</si>
  <si>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</si>
  <si>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</si>
  <si>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</si>
  <si>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</si>
  <si>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</si>
  <si>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</si>
  <si>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</si>
  <si>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</si>
  <si>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</si>
  <si>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</si>
  <si>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</si>
  <si>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</si>
  <si>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</si>
  <si>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</si>
  <si>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</si>
  <si>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</si>
  <si>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</si>
  <si>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</si>
  <si>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</si>
  <si>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</si>
  <si>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</si>
  <si>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</si>
  <si>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</si>
  <si>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</si>
  <si>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</si>
  <si>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</si>
  <si>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</si>
  <si>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</si>
  <si>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</si>
  <si>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</si>
  <si>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</si>
  <si>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</si>
  <si>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</si>
  <si>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</si>
  <si>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</si>
  <si>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</si>
  <si>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</si>
  <si>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</si>
  <si>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</si>
  <si>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</si>
  <si>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</si>
  <si>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</si>
  <si>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</si>
  <si>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</si>
  <si>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</si>
  <si>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</si>
  <si>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</si>
  <si>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</si>
  <si>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</si>
  <si>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</si>
  <si>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</si>
  <si>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</si>
  <si>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</si>
  <si>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</si>
  <si>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</si>
  <si>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</si>
  <si>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</si>
  <si>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</si>
  <si>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</si>
  <si>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</si>
  <si>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</si>
  <si>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</si>
  <si>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</si>
  <si>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</si>
  <si>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</si>
  <si>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</si>
  <si>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</si>
  <si>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</si>
  <si>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</si>
  <si>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</si>
  <si>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</si>
  <si>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</si>
  <si>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</si>
  <si>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</si>
  <si>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</si>
  <si>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</si>
  <si>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</si>
  <si>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</si>
  <si>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</si>
  <si>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</si>
  <si>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</si>
  <si>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</si>
  <si>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</si>
  <si>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</si>
  <si>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</si>
  <si>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</si>
  <si>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</si>
  <si>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</si>
  <si>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</si>
  <si>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</si>
  <si>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</si>
  <si>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</si>
  <si>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</si>
  <si>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</si>
  <si>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</si>
  <si>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</si>
  <si>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</si>
  <si>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</si>
  <si>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</si>
  <si>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</si>
  <si>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</si>
  <si>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</si>
  <si>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</si>
  <si>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</si>
  <si>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</si>
  <si>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</si>
  <si>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</si>
  <si>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</si>
  <si>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</si>
  <si>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</si>
  <si>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</si>
  <si>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</si>
  <si>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</si>
  <si>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</si>
  <si>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</si>
  <si>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</si>
  <si>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</si>
  <si>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</si>
  <si>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</si>
  <si>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</si>
  <si>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</si>
  <si>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</si>
  <si>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</si>
  <si>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</si>
  <si>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</si>
  <si>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</si>
  <si>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</si>
  <si>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</si>
  <si>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</si>
  <si>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</si>
  <si>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</si>
  <si>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</si>
  <si>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</si>
  <si>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</si>
  <si>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</si>
  <si>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</si>
  <si>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</si>
  <si>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</si>
  <si>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</si>
  <si>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</si>
  <si>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</si>
  <si>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</si>
  <si>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</si>
  <si>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</si>
  <si>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</si>
  <si>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</si>
  <si>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</si>
  <si>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</si>
  <si>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</si>
  <si>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</si>
  <si>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</si>
  <si>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</si>
  <si>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</si>
  <si>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</si>
  <si>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</si>
  <si>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</si>
  <si>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</si>
  <si>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</si>
  <si>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</si>
  <si>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</si>
  <si>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</si>
  <si>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</si>
  <si>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</si>
  <si>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</si>
  <si>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</si>
  <si>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</si>
  <si>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</si>
  <si>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</si>
  <si>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</si>
  <si>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</si>
  <si>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</si>
  <si>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</si>
  <si>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</si>
  <si>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</si>
  <si>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</si>
  <si>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</si>
  <si>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</si>
  <si>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</si>
  <si>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</si>
  <si>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</si>
  <si>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</si>
  <si>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</si>
  <si>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</si>
  <si>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</si>
  <si>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</si>
  <si>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</si>
  <si>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</si>
  <si>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</si>
  <si>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</si>
  <si>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</si>
  <si>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</si>
  <si>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</si>
  <si>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</si>
  <si>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</si>
  <si>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</si>
  <si>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</si>
  <si>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</si>
  <si>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</si>
  <si>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</si>
  <si>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</si>
  <si>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</si>
  <si>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</si>
  <si>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</si>
  <si>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</si>
  <si>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</si>
  <si>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</si>
  <si>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</si>
  <si>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</si>
  <si>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</si>
  <si>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</si>
  <si>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</si>
  <si>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</si>
  <si>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</si>
  <si>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</si>
  <si>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</si>
  <si>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</si>
  <si>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</si>
  <si>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</si>
  <si>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</si>
  <si>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</si>
  <si>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</si>
  <si>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</si>
  <si>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</si>
  <si>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</si>
  <si>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</si>
  <si>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</si>
  <si>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</si>
  <si>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</si>
  <si>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</si>
  <si>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</si>
  <si>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</si>
  <si>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</si>
  <si>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</si>
  <si>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</si>
  <si>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</si>
  <si>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</si>
  <si>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</si>
  <si>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</si>
  <si>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</si>
  <si>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</si>
  <si>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</si>
  <si>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</si>
  <si>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</si>
  <si>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</si>
  <si>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</si>
  <si>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</si>
  <si>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</si>
  <si>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</si>
  <si>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</si>
  <si>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</si>
  <si>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</si>
  <si>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</si>
  <si>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</si>
  <si>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</si>
  <si>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</si>
  <si>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</si>
  <si>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</si>
  <si>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</si>
  <si>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</si>
  <si>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</si>
  <si>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</si>
  <si>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</si>
  <si>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</si>
  <si>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</si>
  <si>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</si>
  <si>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</si>
  <si>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</si>
  <si>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</si>
  <si>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</si>
  <si>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</si>
  <si>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</si>
  <si>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</si>
  <si>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</si>
  <si>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</si>
  <si>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</si>
  <si>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</si>
  <si>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</si>
  <si>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</si>
  <si>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</si>
  <si>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</si>
  <si>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</si>
  <si>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</si>
  <si>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</si>
  <si>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</si>
  <si>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</si>
  <si>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</si>
  <si>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</si>
  <si>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</si>
  <si>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</si>
  <si>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</si>
  <si>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</si>
  <si>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</si>
  <si>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</si>
  <si>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</si>
  <si>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</si>
  <si>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</si>
  <si>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</si>
  <si>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</si>
  <si>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</si>
  <si>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</si>
  <si>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</si>
  <si>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</si>
  <si>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</si>
  <si>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</si>
  <si>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</si>
  <si>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</si>
  <si>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</si>
  <si>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</si>
  <si>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</si>
  <si>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</si>
  <si>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</si>
  <si>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</si>
  <si>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</si>
  <si>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</si>
  <si>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</si>
  <si>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</si>
  <si>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</si>
  <si>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</si>
  <si>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</si>
  <si>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</si>
  <si>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</si>
  <si>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</si>
  <si>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</si>
  <si>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</si>
  <si>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</si>
  <si>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</si>
  <si>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</si>
  <si>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</si>
  <si>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</si>
  <si>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</si>
  <si>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</si>
  <si>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</si>
  <si>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</si>
  <si>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</si>
  <si>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</si>
  <si>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</si>
  <si>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</si>
  <si>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</si>
  <si>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</si>
  <si>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</si>
  <si>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</si>
  <si>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</si>
  <si>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</si>
  <si>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</si>
  <si>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</si>
  <si>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</si>
  <si>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</si>
  <si>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</si>
  <si>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</si>
  <si>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</si>
  <si>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</si>
  <si>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</si>
  <si>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</si>
  <si>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</si>
  <si>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</si>
  <si>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</si>
  <si>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</si>
  <si>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</si>
  <si>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</si>
  <si>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</si>
  <si>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</si>
  <si>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</si>
  <si>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</si>
  <si>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</si>
  <si>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</si>
  <si>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</si>
  <si>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</si>
  <si>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</si>
  <si>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</si>
  <si>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</si>
  <si>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</si>
  <si>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</si>
  <si>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</si>
  <si>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</si>
  <si>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</si>
  <si>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</si>
  <si>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</si>
  <si>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</si>
  <si>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</si>
  <si>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</si>
  <si>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</si>
  <si>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</si>
  <si>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</si>
  <si>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</si>
  <si>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</si>
  <si>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</si>
  <si>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</si>
  <si>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</si>
  <si>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</si>
  <si>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</si>
  <si>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</si>
  <si>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</si>
  <si>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</si>
  <si>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</si>
  <si>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</si>
  <si>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</si>
  <si>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</si>
  <si>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</si>
  <si>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</si>
  <si>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</si>
  <si>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</si>
  <si>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</si>
  <si>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</si>
  <si>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</si>
  <si>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</si>
  <si>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</si>
  <si>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</si>
  <si>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</si>
  <si>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</si>
  <si>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</si>
  <si>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</si>
  <si>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</si>
  <si>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</si>
  <si>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</si>
  <si>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</si>
  <si>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</si>
  <si>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</si>
  <si>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</si>
  <si>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</si>
  <si>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</si>
  <si>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</si>
  <si>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</si>
  <si>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</si>
  <si>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</si>
  <si>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</si>
  <si>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</si>
  <si>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</si>
  <si>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</si>
  <si>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</si>
  <si>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</si>
  <si>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</si>
  <si>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</si>
  <si>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</si>
  <si>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</si>
  <si>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</si>
  <si>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</si>
  <si>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</si>
  <si>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</si>
  <si>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</si>
  <si>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</si>
  <si>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</si>
  <si>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</si>
  <si>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</si>
  <si>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</si>
  <si>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</si>
  <si>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</si>
  <si>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</si>
  <si>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</si>
  <si>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</si>
  <si>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</si>
  <si>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</si>
  <si>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</si>
  <si>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</si>
  <si>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</si>
  <si>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</si>
  <si>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</si>
  <si>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</si>
  <si>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</si>
  <si>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</si>
  <si>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</si>
  <si>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</si>
  <si>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</si>
  <si>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</si>
  <si>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</si>
  <si>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</si>
  <si>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</si>
  <si>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</si>
  <si>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</si>
  <si>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</si>
  <si>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</si>
  <si>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</si>
  <si>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</si>
  <si>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</si>
  <si>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</si>
  <si>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</si>
  <si>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</si>
  <si>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</si>
  <si>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</si>
  <si>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</si>
  <si>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</si>
  <si>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</si>
  <si>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</si>
  <si>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</si>
  <si>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</si>
  <si>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</si>
  <si>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</si>
  <si>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</si>
  <si>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</si>
  <si>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</si>
  <si>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</si>
  <si>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</si>
  <si>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</si>
  <si>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</si>
  <si>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</si>
  <si>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</si>
  <si>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</si>
  <si>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</si>
  <si>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</si>
  <si>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</si>
  <si>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</si>
  <si>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</si>
  <si>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</si>
  <si>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</si>
  <si>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</si>
  <si>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</si>
  <si>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</si>
  <si>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</si>
  <si>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</si>
  <si>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</si>
  <si>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</si>
  <si>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</si>
  <si>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</si>
  <si>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</si>
  <si>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</si>
  <si>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</si>
  <si>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</si>
  <si>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</si>
  <si>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</si>
  <si>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</si>
  <si>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</si>
  <si>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</si>
  <si>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</si>
  <si>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</si>
  <si>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</si>
  <si>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</si>
  <si>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</si>
  <si>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</si>
  <si>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</si>
  <si>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</si>
  <si>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</si>
  <si>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</si>
  <si>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</si>
  <si>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</si>
  <si>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</si>
  <si>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</si>
  <si>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</si>
  <si>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</si>
  <si>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</si>
  <si>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</si>
  <si>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</si>
  <si>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</si>
  <si>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</si>
  <si>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</si>
  <si>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</si>
  <si>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</si>
  <si>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</si>
  <si>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</si>
  <si>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</si>
  <si>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</si>
  <si>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</si>
  <si>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</si>
  <si>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</si>
  <si>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</si>
  <si>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</si>
  <si>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</si>
  <si>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</si>
  <si>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</si>
  <si>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</si>
  <si>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</si>
  <si>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</si>
  <si>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</si>
  <si>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</si>
  <si>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</si>
  <si>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</si>
  <si>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</si>
  <si>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</si>
  <si>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</si>
  <si>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</si>
  <si>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</si>
  <si>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</si>
  <si>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</si>
  <si>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</si>
  <si>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</si>
  <si>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</si>
  <si>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</si>
  <si>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</si>
  <si>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</si>
  <si>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</si>
  <si>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</si>
  <si>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</si>
  <si>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</si>
  <si>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</si>
  <si>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</si>
  <si>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</si>
  <si>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</si>
  <si>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</si>
  <si>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</si>
  <si>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</si>
  <si>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</si>
  <si>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</si>
  <si>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</si>
  <si>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</si>
  <si>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</si>
  <si>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</si>
  <si>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</si>
  <si>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</si>
  <si>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</si>
  <si>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</si>
  <si>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</si>
  <si>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</si>
  <si>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</si>
  <si>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</si>
  <si>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</si>
  <si>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</si>
  <si>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</si>
  <si>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</si>
  <si>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</si>
  <si>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</si>
  <si>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</si>
  <si>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</si>
  <si>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</si>
  <si>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</si>
  <si>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</si>
  <si>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</si>
  <si>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</si>
  <si>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</si>
  <si>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</si>
  <si>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</si>
  <si>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</si>
  <si>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</si>
  <si>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</si>
  <si>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</si>
  <si>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</si>
  <si>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</si>
  <si>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</si>
  <si>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</si>
  <si>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</si>
  <si>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</si>
  <si>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</si>
  <si>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</si>
  <si>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</si>
  <si>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</si>
  <si>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</si>
  <si>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</si>
  <si>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</si>
  <si>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</si>
  <si>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</si>
  <si>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</si>
  <si>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</si>
  <si>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</si>
  <si>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</si>
  <si>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</si>
  <si>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</si>
  <si>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</si>
  <si>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</si>
  <si>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</si>
  <si>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</si>
  <si>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</si>
  <si>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</si>
  <si>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</si>
  <si>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</si>
  <si>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</si>
  <si>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</si>
  <si>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</si>
  <si>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</si>
  <si>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</si>
  <si>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</si>
  <si>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</si>
  <si>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</si>
  <si>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</si>
  <si>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</si>
  <si>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</si>
  <si>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</si>
  <si>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</si>
  <si>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</si>
  <si>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</si>
  <si>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</si>
  <si>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</si>
  <si>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</si>
  <si>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</si>
  <si>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</si>
  <si>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</si>
  <si>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</si>
  <si>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</si>
  <si>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</si>
  <si>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</si>
  <si>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</si>
  <si>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</si>
  <si>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</si>
  <si>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</si>
  <si>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</si>
  <si>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</si>
  <si>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</si>
  <si>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</si>
  <si>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</si>
  <si>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</si>
  <si>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</si>
  <si>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</si>
  <si>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</si>
  <si>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</si>
  <si>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</si>
  <si>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</si>
  <si>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</si>
  <si>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</si>
  <si>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</si>
  <si>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</si>
  <si>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</si>
  <si>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</si>
  <si>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</si>
  <si>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</si>
  <si>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</si>
  <si>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</si>
  <si>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</si>
  <si>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</si>
  <si>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</si>
  <si>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</si>
  <si>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</si>
  <si>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</si>
  <si>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</si>
  <si>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</si>
  <si>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</si>
  <si>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</si>
  <si>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</si>
  <si>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</si>
  <si>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</si>
  <si>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</si>
  <si>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</si>
  <si>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</si>
  <si>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</si>
  <si>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</si>
  <si>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</si>
  <si>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</si>
  <si>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</si>
  <si>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</si>
  <si>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</si>
  <si>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</si>
  <si>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</si>
  <si>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</si>
  <si>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</si>
  <si>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</si>
  <si>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</si>
  <si>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</si>
  <si>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</si>
  <si>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</si>
  <si>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</si>
  <si>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</si>
  <si>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</si>
  <si>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</si>
  <si>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</si>
  <si>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</si>
  <si>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</si>
  <si>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</si>
  <si>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</si>
  <si>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</si>
  <si>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</si>
  <si>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</si>
  <si>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</si>
  <si>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</si>
  <si>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</si>
  <si>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</si>
  <si>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</si>
  <si>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</si>
  <si>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</si>
  <si>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</si>
  <si>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</si>
  <si>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</si>
  <si>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</si>
  <si>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</si>
  <si>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</si>
  <si>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</si>
  <si>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</si>
  <si>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</si>
  <si>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</si>
  <si>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</si>
  <si>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</si>
  <si>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</si>
  <si>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</si>
  <si>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</si>
  <si>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</si>
  <si>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</si>
  <si>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</si>
  <si>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</si>
  <si>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</si>
  <si>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</si>
  <si>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</si>
  <si>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</si>
  <si>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</si>
  <si>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</si>
  <si>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</si>
  <si>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</si>
  <si>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</si>
  <si>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</si>
  <si>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</si>
  <si>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</si>
  <si>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</si>
  <si>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</si>
  <si>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</si>
  <si>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</si>
  <si>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</si>
  <si>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</si>
  <si>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</si>
  <si>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</si>
  <si>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</si>
  <si>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</si>
  <si>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</si>
  <si>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</si>
  <si>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</si>
  <si>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</si>
  <si>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</si>
  <si>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</si>
  <si>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</si>
  <si>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</si>
  <si>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</si>
  <si>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</si>
  <si>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</si>
  <si>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</si>
  <si>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</si>
  <si>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</si>
  <si>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</si>
  <si>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</si>
  <si>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</si>
  <si>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</si>
  <si>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</si>
  <si>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</si>
  <si>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</si>
  <si>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</si>
  <si>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</si>
  <si>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</si>
  <si>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</si>
  <si>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</si>
  <si>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</si>
  <si>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</si>
  <si>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</si>
  <si>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</si>
  <si>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</si>
  <si>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</si>
  <si>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</si>
  <si>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</si>
  <si>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</si>
  <si>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</si>
  <si>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</si>
  <si>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</si>
  <si>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</si>
  <si>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</si>
  <si>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</si>
  <si>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</si>
  <si>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</si>
  <si>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</si>
  <si>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</si>
  <si>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</si>
  <si>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</si>
  <si>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</si>
  <si>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</si>
  <si>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</si>
  <si>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</si>
  <si>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</si>
  <si>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</si>
  <si>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</si>
  <si>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</si>
  <si>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</si>
  <si>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</si>
  <si>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</si>
  <si>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</si>
  <si>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</si>
  <si>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</si>
  <si>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</si>
  <si>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</si>
  <si>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</si>
  <si>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</si>
  <si>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</si>
  <si>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</si>
  <si>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</si>
  <si>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</si>
  <si>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</si>
  <si>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</si>
  <si>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</si>
  <si>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</si>
  <si>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</si>
  <si>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</si>
  <si>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</si>
  <si>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</si>
  <si>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</si>
  <si>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</si>
  <si>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</si>
  <si>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</si>
  <si>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</si>
  <si>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</si>
  <si>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</si>
  <si>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</si>
  <si>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</si>
  <si>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</si>
  <si>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</si>
  <si>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</si>
  <si>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</si>
  <si>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</si>
  <si>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</si>
  <si>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</si>
  <si>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</si>
  <si>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</si>
  <si>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</si>
  <si>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</si>
  <si>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</si>
  <si>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</si>
  <si>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</si>
  <si>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</si>
  <si>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</si>
  <si>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</si>
  <si>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</si>
  <si>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</si>
  <si>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</si>
  <si>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</si>
  <si>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</si>
  <si>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</si>
  <si>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</si>
  <si>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</si>
  <si>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</si>
  <si>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</si>
  <si>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</si>
  <si>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</si>
  <si>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</si>
  <si>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</si>
  <si>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</si>
  <si>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</si>
  <si>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</si>
  <si>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</si>
  <si>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</si>
  <si>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</si>
  <si>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</si>
  <si>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</si>
  <si>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</si>
  <si>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</si>
  <si>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</si>
  <si>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</si>
  <si>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</si>
  <si>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</si>
  <si>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</si>
  <si>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</si>
  <si>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</si>
  <si>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</si>
  <si>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</si>
  <si>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</si>
  <si>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</si>
  <si>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</si>
  <si>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</si>
  <si>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</si>
  <si>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</si>
  <si>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</si>
  <si>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</si>
  <si>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</si>
  <si>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</si>
  <si>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</si>
  <si>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</si>
  <si>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</si>
  <si>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</si>
  <si>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</si>
  <si>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</si>
  <si>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</si>
  <si>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</si>
  <si>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</si>
  <si>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</si>
  <si>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</si>
  <si>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</si>
  <si>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</si>
  <si>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</si>
  <si>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</si>
  <si>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</si>
  <si>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</si>
  <si>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</si>
  <si>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</si>
  <si>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</si>
  <si>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</si>
  <si>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</si>
  <si>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</si>
  <si>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</si>
  <si>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</si>
  <si>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</si>
  <si>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</si>
  <si>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</si>
  <si>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</si>
  <si>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</si>
  <si>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</si>
  <si>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</si>
  <si>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</si>
  <si>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</si>
  <si>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</si>
  <si>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</si>
  <si>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</si>
  <si>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</si>
  <si>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</si>
  <si>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</si>
  <si>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</si>
  <si>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</si>
  <si>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</si>
  <si>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</si>
  <si>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</si>
  <si>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</si>
  <si>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</si>
  <si>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</si>
  <si>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</si>
  <si>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</si>
  <si>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</si>
  <si>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</si>
  <si>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</si>
  <si>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</si>
  <si>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</si>
  <si>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</si>
  <si>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</si>
  <si>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</si>
  <si>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</si>
  <si>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</si>
  <si>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</si>
  <si>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</si>
  <si>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</si>
  <si>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</si>
  <si>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</si>
  <si>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</si>
  <si>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</si>
  <si>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</si>
  <si>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</si>
  <si>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</si>
  <si>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</si>
  <si>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</si>
  <si>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</si>
  <si>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</si>
  <si>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</si>
  <si>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</si>
  <si>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</si>
  <si>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</si>
  <si>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</si>
  <si>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</si>
  <si>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</si>
  <si>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</si>
  <si>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</si>
  <si>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</si>
  <si>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</si>
  <si>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</si>
  <si>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</si>
  <si>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</si>
  <si>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</si>
  <si>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</si>
  <si>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</si>
  <si>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</si>
  <si>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</si>
  <si>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</si>
  <si>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</si>
  <si>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</si>
  <si>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</si>
  <si>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</si>
  <si>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</si>
  <si>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</si>
  <si>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</si>
  <si>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</si>
  <si>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</si>
  <si>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</si>
  <si>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</si>
  <si>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</si>
  <si>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</si>
  <si>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</si>
  <si>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</si>
  <si>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</si>
  <si>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</si>
  <si>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</si>
  <si>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</si>
  <si>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</si>
  <si>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</si>
  <si>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</si>
  <si>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</si>
  <si>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</si>
  <si>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</si>
  <si>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</si>
  <si>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</si>
  <si>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</si>
  <si>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</si>
  <si>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</si>
  <si>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</si>
  <si>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</si>
  <si>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</si>
  <si>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</si>
  <si>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</si>
  <si>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</si>
  <si>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</si>
  <si>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</si>
  <si>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</si>
  <si>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</si>
  <si>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</si>
  <si>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</si>
  <si>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</si>
  <si>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</si>
  <si>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</si>
  <si>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</si>
  <si>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</si>
  <si>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</si>
  <si>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</si>
  <si>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</si>
  <si>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</si>
  <si>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</si>
  <si>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</si>
  <si>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</si>
  <si>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</si>
  <si>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</si>
  <si>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</si>
  <si>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</si>
  <si>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</si>
  <si>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</si>
  <si>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</si>
  <si>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</si>
  <si>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</si>
  <si>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</si>
  <si>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</si>
  <si>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</si>
  <si>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</si>
  <si>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</si>
  <si>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</si>
  <si>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</si>
  <si>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</si>
  <si>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</si>
  <si>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</si>
  <si>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</si>
  <si>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</si>
  <si>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</si>
  <si>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</si>
  <si>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</si>
  <si>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</si>
  <si>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</si>
  <si>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</si>
  <si>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</si>
  <si>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</si>
  <si>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</si>
  <si>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</si>
  <si>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</si>
  <si>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</si>
  <si>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</si>
  <si>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</si>
  <si>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</si>
  <si>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</si>
  <si>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</si>
  <si>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</si>
  <si>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</si>
  <si>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</si>
  <si>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</si>
  <si>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</si>
  <si>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</si>
  <si>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</si>
  <si>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</si>
  <si>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</si>
  <si>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</si>
  <si>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</si>
  <si>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</si>
  <si>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</si>
  <si>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</si>
  <si>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</si>
  <si>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</si>
  <si>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</si>
  <si>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</si>
  <si>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</si>
  <si>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</si>
  <si>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</si>
  <si>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</si>
  <si>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</si>
  <si>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</si>
  <si>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</si>
  <si>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</si>
  <si>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</si>
  <si>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</si>
  <si>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</si>
  <si>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</si>
  <si>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</si>
  <si>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</si>
  <si>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</si>
  <si>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</si>
  <si>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</si>
  <si>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</si>
  <si>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</si>
  <si>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</si>
  <si>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</si>
  <si>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</si>
  <si>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</si>
  <si>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</si>
  <si>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</si>
  <si>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</si>
  <si>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</si>
  <si>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</si>
  <si>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</si>
  <si>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</si>
  <si>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</si>
  <si>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</si>
  <si>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</si>
  <si>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</si>
  <si>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</si>
  <si>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</si>
  <si>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</si>
  <si>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</si>
  <si>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</si>
  <si>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</si>
  <si>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</si>
  <si>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</si>
  <si>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</si>
  <si>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</si>
  <si>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</si>
  <si>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</si>
  <si>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</si>
  <si>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</si>
  <si>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</si>
  <si>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</si>
  <si>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</si>
  <si>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</si>
  <si>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</si>
  <si>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</si>
  <si>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</si>
  <si>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</si>
  <si>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</si>
  <si>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</si>
  <si>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</si>
  <si>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</si>
  <si>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</si>
  <si>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</si>
  <si>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</si>
  <si>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</si>
  <si>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</si>
  <si>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</si>
  <si>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</si>
  <si>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</si>
  <si>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</si>
  <si>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</si>
  <si>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</si>
  <si>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</si>
  <si>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</si>
  <si>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</si>
  <si>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</si>
  <si>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</si>
  <si>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</si>
  <si>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</si>
  <si>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</si>
  <si>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</si>
  <si>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</si>
  <si>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</si>
  <si>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</si>
  <si>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</si>
  <si>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</si>
  <si>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</si>
  <si>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</si>
  <si>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</si>
  <si>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</si>
  <si>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</si>
  <si>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</si>
  <si>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</si>
  <si>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</si>
  <si>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</si>
  <si>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</si>
  <si>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</si>
  <si>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</si>
  <si>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</si>
  <si>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</si>
  <si>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</si>
  <si>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</si>
  <si>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</si>
  <si>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</si>
  <si>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</si>
  <si>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</si>
  <si>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</si>
  <si>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</si>
  <si>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</si>
  <si>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</si>
  <si>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</si>
  <si>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</si>
  <si>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</si>
  <si>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</si>
  <si>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</si>
  <si>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</si>
  <si>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</si>
  <si>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</si>
  <si>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</si>
  <si>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</si>
  <si>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</si>
  <si>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</si>
  <si>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</si>
  <si>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</si>
  <si>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</si>
  <si>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</si>
  <si>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</si>
  <si>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</si>
  <si>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</si>
  <si>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</si>
  <si>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</si>
  <si>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</si>
  <si>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</si>
  <si>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</si>
  <si>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</si>
  <si>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</si>
  <si>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</si>
  <si>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</si>
  <si>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</si>
  <si>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</si>
  <si>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</si>
  <si>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</si>
  <si>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</si>
  <si>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</si>
  <si>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</si>
  <si>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</si>
  <si>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</si>
  <si>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</si>
  <si>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</si>
  <si>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</si>
  <si>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</si>
  <si>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</si>
  <si>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</si>
  <si>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</si>
  <si>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</si>
  <si>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</si>
  <si>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</si>
  <si>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</si>
  <si>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</si>
  <si>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</si>
  <si>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</si>
  <si>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</si>
  <si>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</si>
  <si>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</si>
  <si>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</si>
  <si>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</si>
  <si>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</si>
  <si>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</si>
  <si>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</si>
  <si>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</si>
  <si>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</si>
  <si>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</si>
  <si>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</si>
  <si>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</si>
  <si>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</si>
  <si>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</si>
  <si>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</si>
  <si>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</si>
  <si>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</si>
  <si>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</si>
  <si>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</si>
  <si>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</si>
  <si>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</si>
  <si>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</si>
  <si>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</si>
  <si>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</si>
  <si>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</si>
  <si>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</si>
  <si>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</si>
  <si>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</si>
  <si>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</si>
  <si>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</si>
  <si>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</si>
  <si>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</si>
  <si>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</si>
  <si>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</si>
  <si>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</si>
  <si>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</si>
  <si>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</si>
  <si>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</si>
  <si>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</si>
  <si>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</si>
  <si>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</si>
  <si>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</si>
  <si>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</si>
  <si>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</si>
  <si>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</si>
  <si>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</si>
  <si>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</si>
  <si>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</si>
  <si>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</si>
  <si>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</si>
  <si>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</si>
  <si>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</si>
  <si>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</si>
  <si>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</si>
  <si>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</si>
  <si>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</si>
  <si>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</si>
  <si>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</si>
  <si>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</si>
  <si>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</si>
  <si>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</si>
  <si>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</si>
  <si>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</si>
  <si>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</si>
  <si>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</si>
  <si>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</si>
  <si>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</si>
  <si>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</si>
  <si>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</si>
  <si>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</si>
  <si>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</si>
  <si>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</si>
  <si>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</si>
  <si>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</si>
  <si>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</si>
  <si>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</si>
  <si>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</si>
  <si>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</si>
  <si>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</si>
  <si>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</si>
  <si>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</si>
  <si>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</si>
  <si>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</si>
  <si>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</si>
  <si>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</si>
  <si>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</si>
  <si>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</si>
  <si>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</si>
  <si>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</si>
  <si>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</si>
  <si>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</si>
  <si>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</si>
  <si>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</si>
  <si>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</si>
  <si>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</si>
  <si>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</si>
  <si>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</si>
  <si>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</si>
  <si>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</si>
  <si>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</si>
  <si>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</si>
  <si>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</si>
  <si>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</si>
  <si>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</si>
  <si>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</si>
  <si>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</si>
  <si>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</si>
  <si>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</si>
  <si>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</si>
  <si>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</si>
  <si>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</si>
  <si>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</si>
  <si>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</si>
  <si>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</si>
  <si>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</si>
  <si>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</si>
  <si>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</si>
  <si>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</si>
  <si>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</si>
  <si>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</si>
  <si>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</si>
  <si>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</si>
  <si>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</si>
  <si>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</si>
  <si>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</si>
  <si>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</si>
  <si>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</si>
  <si>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</si>
  <si>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</si>
  <si>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</si>
  <si>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</si>
  <si>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</si>
  <si>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</si>
  <si>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</si>
  <si>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</si>
  <si>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</si>
  <si>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</si>
  <si>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</si>
  <si>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</si>
  <si>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</si>
  <si>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</si>
  <si>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</si>
  <si>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</si>
  <si>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</si>
  <si>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</si>
  <si>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</si>
  <si>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</si>
  <si>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</si>
  <si>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</si>
  <si>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</si>
  <si>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</si>
  <si>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</si>
  <si>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</si>
  <si>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</si>
  <si>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</si>
  <si>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</si>
  <si>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</si>
  <si>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</si>
  <si>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</si>
  <si>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</si>
  <si>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</si>
  <si>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</si>
  <si>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</si>
  <si>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</si>
  <si>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</si>
  <si>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</si>
  <si>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</si>
  <si>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</si>
  <si>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</si>
  <si>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</si>
  <si>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</si>
  <si>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</si>
  <si>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</si>
  <si>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</si>
  <si>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</si>
  <si>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</si>
  <si>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</si>
  <si>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</si>
  <si>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</si>
  <si>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</si>
  <si>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</si>
  <si>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</si>
  <si>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</si>
  <si>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</si>
  <si>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</si>
  <si>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</si>
  <si>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</si>
  <si>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</si>
  <si>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</si>
  <si>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</si>
  <si>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</si>
  <si>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</si>
  <si>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</si>
  <si>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</si>
  <si>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</si>
  <si>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</si>
  <si>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</si>
  <si>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</si>
  <si>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</si>
  <si>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</si>
  <si>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</si>
  <si>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</si>
  <si>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</si>
  <si>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</si>
  <si>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</si>
  <si>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</si>
  <si>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</si>
  <si>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</si>
  <si>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</si>
  <si>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</si>
  <si>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</si>
  <si>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</si>
  <si>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</si>
  <si>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</si>
  <si>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</si>
  <si>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</si>
  <si>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</si>
  <si>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</si>
  <si>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</si>
  <si>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</si>
  <si>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</si>
  <si>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</si>
  <si>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</si>
  <si>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</si>
  <si>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</si>
  <si>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</si>
  <si>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</si>
  <si>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</si>
  <si>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</si>
  <si>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</si>
  <si>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</si>
  <si>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</si>
  <si>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</si>
  <si>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</si>
  <si>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</si>
  <si>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</si>
  <si>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</si>
  <si>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</si>
  <si>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</si>
  <si>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</si>
  <si>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</si>
  <si>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</si>
  <si>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</si>
  <si>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</si>
  <si>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</si>
  <si>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</si>
  <si>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</si>
  <si>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</si>
  <si>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</si>
  <si>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</si>
  <si>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</si>
  <si>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</si>
  <si>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</si>
  <si>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</si>
  <si>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</si>
  <si>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</si>
  <si>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</si>
  <si>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</si>
  <si>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</si>
  <si>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</si>
  <si>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</si>
  <si>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</si>
  <si>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</si>
  <si>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</si>
  <si>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</si>
  <si>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</si>
  <si>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</si>
  <si>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</si>
  <si>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</si>
  <si>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</si>
  <si>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</si>
  <si>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</si>
  <si>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</si>
  <si>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</si>
  <si>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</si>
  <si>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</si>
  <si>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</si>
  <si>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</si>
  <si>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</si>
  <si>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</si>
  <si>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</si>
  <si>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</si>
  <si>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</si>
  <si>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</si>
  <si>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</si>
  <si>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</si>
  <si>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</si>
  <si>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</si>
  <si>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</si>
  <si>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</si>
  <si>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</si>
  <si>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</si>
  <si>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</si>
  <si>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</si>
  <si>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</si>
  <si>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</si>
  <si>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</si>
  <si>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</si>
  <si>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</si>
  <si>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</si>
  <si>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</si>
  <si>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</si>
  <si>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</si>
  <si>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</si>
  <si>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</si>
  <si>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</si>
  <si>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</si>
  <si>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</si>
  <si>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</si>
  <si>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</si>
  <si>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</si>
  <si>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</si>
  <si>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</si>
  <si>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</si>
  <si>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</si>
  <si>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</si>
  <si>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</si>
  <si>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</si>
  <si>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</si>
  <si>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</si>
  <si>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</si>
  <si>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</si>
  <si>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</si>
  <si>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</si>
  <si>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</si>
  <si>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</si>
  <si>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</si>
  <si>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</si>
  <si>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</si>
  <si>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</si>
  <si>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</si>
  <si>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</si>
  <si>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</si>
  <si>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</si>
  <si>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</si>
  <si>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</si>
  <si>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</si>
  <si>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</si>
  <si>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</si>
  <si>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</si>
  <si>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</si>
  <si>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</si>
  <si>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</si>
  <si>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</si>
  <si>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</si>
  <si>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</si>
  <si>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</si>
  <si>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</si>
  <si>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</si>
  <si>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</si>
  <si>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</si>
  <si>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</si>
  <si>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</si>
  <si>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</si>
  <si>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</si>
  <si>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</si>
  <si>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</si>
  <si>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</si>
  <si>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</si>
  <si>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</si>
  <si>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</si>
  <si>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</si>
  <si>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</si>
  <si>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</si>
  <si>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</si>
  <si>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</si>
  <si>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</si>
  <si>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</si>
  <si>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</si>
  <si>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</si>
  <si>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</si>
  <si>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</si>
  <si>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</si>
  <si>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</si>
  <si>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</si>
  <si>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</si>
  <si>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</si>
  <si>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</si>
  <si>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</si>
  <si>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</si>
  <si>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</si>
  <si>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</si>
  <si>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</si>
  <si>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</si>
  <si>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</si>
  <si>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</si>
  <si>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</si>
  <si>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</si>
  <si>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</si>
  <si>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</si>
  <si>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</si>
  <si>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</si>
  <si>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</si>
  <si>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</si>
  <si>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</si>
  <si>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</si>
  <si>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</si>
  <si>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</si>
  <si>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</si>
  <si>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</si>
  <si>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</si>
  <si>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</si>
  <si>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</si>
  <si>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</si>
  <si>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</si>
  <si>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</si>
  <si>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</si>
  <si>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</si>
  <si>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</si>
  <si>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</si>
  <si>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</si>
  <si>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</si>
  <si>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</si>
  <si>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</si>
  <si>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</si>
  <si>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</si>
  <si>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</si>
  <si>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</si>
  <si>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</si>
  <si>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</si>
  <si>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</si>
  <si>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</si>
  <si>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</si>
  <si>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</si>
  <si>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</si>
  <si>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</si>
  <si>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</si>
  <si>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</si>
  <si>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</si>
  <si>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</si>
  <si>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</si>
  <si>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</si>
  <si>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</si>
  <si>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</si>
  <si>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</si>
  <si>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</si>
  <si>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</si>
  <si>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</si>
  <si>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</si>
  <si>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</si>
  <si>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</si>
  <si>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</si>
  <si>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</si>
  <si>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</si>
  <si>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</si>
  <si>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</si>
  <si>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</si>
  <si>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</si>
  <si>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</si>
  <si>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</si>
  <si>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</si>
  <si>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</si>
  <si>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</si>
  <si>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</si>
  <si>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</si>
  <si>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</si>
  <si>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</si>
  <si>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</si>
  <si>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</si>
  <si>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</si>
  <si>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</si>
  <si>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</si>
  <si>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</si>
  <si>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</si>
  <si>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</si>
  <si>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</si>
  <si>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</si>
  <si>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</si>
  <si>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</si>
  <si>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</si>
  <si>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</si>
  <si>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</si>
  <si>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</si>
  <si>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</si>
  <si>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</si>
  <si>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</si>
  <si>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</si>
  <si>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</si>
  <si>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</si>
  <si>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</si>
  <si>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</si>
  <si>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</si>
  <si>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</si>
  <si>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</si>
  <si>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</si>
  <si>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</si>
  <si>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</si>
  <si>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</si>
  <si>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</si>
  <si>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</si>
  <si>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</si>
  <si>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</si>
  <si>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</si>
  <si>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</si>
  <si>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</si>
  <si>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</si>
  <si>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</si>
  <si>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</si>
  <si>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</si>
  <si>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</si>
  <si>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</si>
  <si>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</si>
  <si>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</si>
  <si>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</si>
  <si>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</si>
  <si>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</si>
  <si>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</si>
  <si>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</si>
  <si>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</si>
  <si>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</si>
  <si>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</si>
  <si>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</si>
  <si>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</si>
  <si>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</si>
  <si>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</si>
  <si>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</si>
  <si>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</si>
  <si>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</si>
  <si>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</si>
  <si>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</si>
  <si>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</si>
  <si>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</si>
  <si>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</si>
  <si>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</si>
  <si>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</si>
  <si>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</si>
  <si>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</si>
  <si>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</si>
  <si>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</si>
  <si>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</si>
  <si>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</si>
  <si>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</si>
  <si>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</si>
  <si>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</si>
  <si>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</si>
  <si>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</si>
  <si>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</si>
  <si>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</si>
  <si>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</si>
  <si>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</si>
  <si>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</si>
  <si>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</si>
  <si>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</si>
  <si>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</si>
  <si>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</si>
  <si>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</si>
  <si>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</si>
  <si>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</si>
  <si>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</si>
  <si>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</si>
  <si>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</si>
  <si>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</si>
  <si>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</si>
  <si>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</si>
  <si>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</si>
  <si>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</si>
  <si>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</si>
  <si>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</si>
  <si>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</si>
  <si>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</si>
  <si>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</si>
  <si>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</si>
  <si>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</si>
  <si>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</si>
  <si>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</si>
  <si>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</si>
  <si>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</si>
  <si>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</si>
  <si>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</si>
  <si>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</si>
  <si>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</si>
  <si>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</si>
  <si>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</si>
  <si>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</si>
  <si>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</si>
  <si>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</si>
  <si>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</si>
  <si>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</si>
  <si>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</si>
  <si>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</si>
  <si>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</si>
  <si>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</si>
  <si>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</si>
  <si>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</si>
  <si>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</si>
  <si>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</si>
  <si>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</si>
  <si>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</si>
  <si>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</si>
  <si>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</si>
  <si>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</si>
  <si>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</si>
  <si>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</si>
  <si>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</si>
  <si>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</si>
  <si>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</si>
  <si>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</si>
  <si>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</si>
  <si>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</si>
  <si>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</si>
  <si>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</si>
  <si>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</si>
  <si>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</si>
  <si>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</si>
  <si>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</si>
  <si>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</si>
  <si>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</si>
  <si>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</si>
  <si>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</si>
  <si>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</si>
  <si>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</si>
  <si>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</si>
  <si>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</si>
  <si>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</si>
  <si>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</si>
  <si>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</si>
  <si>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</si>
  <si>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</si>
  <si>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</si>
  <si>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</si>
  <si>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</si>
  <si>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</si>
  <si>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</si>
  <si>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</si>
  <si>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</si>
  <si>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</si>
  <si>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</si>
  <si>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</si>
  <si>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</si>
  <si>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</si>
  <si>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</si>
  <si>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</si>
  <si>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</si>
  <si>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</si>
  <si>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</si>
  <si>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</si>
  <si>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</si>
  <si>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</si>
  <si>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</si>
  <si>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</si>
  <si>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</si>
  <si>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</si>
  <si>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</si>
  <si>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</si>
  <si>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</si>
  <si>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</si>
  <si>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</si>
  <si>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</si>
  <si>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</si>
  <si>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</si>
  <si>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</si>
  <si>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</si>
  <si>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</si>
  <si>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</si>
  <si>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</si>
  <si>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</si>
  <si>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</si>
  <si>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</si>
  <si>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</si>
  <si>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</si>
  <si>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</si>
  <si>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</si>
  <si>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</si>
  <si>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</si>
  <si>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</si>
  <si>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</si>
  <si>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</si>
  <si>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</si>
  <si>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</si>
  <si>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</si>
  <si>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</si>
  <si>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</si>
  <si>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</si>
  <si>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</si>
  <si>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</si>
  <si>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</si>
  <si>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</si>
  <si>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</si>
  <si>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</si>
  <si>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</si>
  <si>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</si>
  <si>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</si>
  <si>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</si>
  <si>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</si>
  <si>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</si>
  <si>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</si>
  <si>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</si>
  <si>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</si>
  <si>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</si>
  <si>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</si>
  <si>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</si>
  <si>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</si>
  <si>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</si>
  <si>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</si>
  <si>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</si>
  <si>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</si>
  <si>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</si>
  <si>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</si>
  <si>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</si>
  <si>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</si>
  <si>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</si>
  <si>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</si>
  <si>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</si>
  <si>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</si>
  <si>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</si>
  <si>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</si>
  <si>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</si>
  <si>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</si>
  <si>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</si>
  <si>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</si>
  <si>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</si>
  <si>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</si>
  <si>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</si>
  <si>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</si>
  <si>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</si>
  <si>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</si>
  <si>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</si>
  <si>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</si>
  <si>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</si>
  <si>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</si>
  <si>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</si>
  <si>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</si>
  <si>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</si>
  <si>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</si>
  <si>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</si>
  <si>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</si>
  <si>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</si>
  <si>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</si>
  <si>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</si>
  <si>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</si>
  <si>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</si>
  <si>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</si>
  <si>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</si>
  <si>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</si>
  <si>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</si>
  <si>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</si>
  <si>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</si>
  <si>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</si>
  <si>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</si>
  <si>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</si>
  <si>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</si>
  <si>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</si>
  <si>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</si>
  <si>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</si>
  <si>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</si>
  <si>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</si>
  <si>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</si>
  <si>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</si>
  <si>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</si>
  <si>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</si>
  <si>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</si>
  <si>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</si>
  <si>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</si>
  <si>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</si>
  <si>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</si>
  <si>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</si>
  <si>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</si>
  <si>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</si>
  <si>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</si>
  <si>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</si>
  <si>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</si>
  <si>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</si>
  <si>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</si>
  <si>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</si>
  <si>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</si>
  <si>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</si>
  <si>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</si>
  <si>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</si>
  <si>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</si>
  <si>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</si>
  <si>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</si>
  <si>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</si>
  <si>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</si>
  <si>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</si>
  <si>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</si>
  <si>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</si>
  <si>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</si>
  <si>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</si>
  <si>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</si>
  <si>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</si>
  <si>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</si>
  <si>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</si>
  <si>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</si>
  <si>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</si>
  <si>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</si>
  <si>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</si>
  <si>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</si>
  <si>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</si>
  <si>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</si>
  <si>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</si>
  <si>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</si>
  <si>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</si>
  <si>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</si>
  <si>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</si>
  <si>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</si>
  <si>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</si>
  <si>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</si>
  <si>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</si>
  <si>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</si>
  <si>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</si>
  <si>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</si>
  <si>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</si>
  <si>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</si>
  <si>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</si>
  <si>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</si>
  <si>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</si>
  <si>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</si>
  <si>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</si>
  <si>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</si>
  <si>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</si>
  <si>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</si>
  <si>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</si>
  <si>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</si>
  <si>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</si>
  <si>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</si>
  <si>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</si>
  <si>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</si>
  <si>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</si>
  <si>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</si>
  <si>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</si>
  <si>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</si>
  <si>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</si>
  <si>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</si>
  <si>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</si>
  <si>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</si>
  <si>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</si>
  <si>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</si>
  <si>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</si>
  <si>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</si>
  <si>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</si>
  <si>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</si>
  <si>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</si>
  <si>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</si>
  <si>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</si>
  <si>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</si>
  <si>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</si>
  <si>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</si>
  <si>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</si>
  <si>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</si>
  <si>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</si>
  <si>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</si>
  <si>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</si>
  <si>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</si>
  <si>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</si>
  <si>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</si>
  <si>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</si>
  <si>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</si>
  <si>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</si>
  <si>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</si>
  <si>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</si>
  <si>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</si>
  <si>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</si>
  <si>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</si>
  <si>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</si>
  <si>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</si>
  <si>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</si>
  <si>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</si>
  <si>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</si>
  <si>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</si>
  <si>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</si>
  <si>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</si>
  <si>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</si>
  <si>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</si>
  <si>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</si>
  <si>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</si>
  <si>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</si>
  <si>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</si>
  <si>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</si>
  <si>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</si>
  <si>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</si>
  <si>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</si>
  <si>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</si>
  <si>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</si>
  <si>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</si>
  <si>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</si>
  <si>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</si>
  <si>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</si>
  <si>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</si>
  <si>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</si>
  <si>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</si>
  <si>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</si>
  <si>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</si>
  <si>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</si>
  <si>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</si>
  <si>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</si>
  <si>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</si>
  <si>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</si>
  <si>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</si>
  <si>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</si>
  <si>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</si>
  <si>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</si>
  <si>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</si>
  <si>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</si>
  <si>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</si>
  <si>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</si>
  <si>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</si>
  <si>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</si>
  <si>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</si>
  <si>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</si>
  <si>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</si>
  <si>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</si>
  <si>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</si>
  <si>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</si>
  <si>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</si>
  <si>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</si>
  <si>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</si>
  <si>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</si>
  <si>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</si>
  <si>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</si>
  <si>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</si>
  <si>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</si>
  <si>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</si>
  <si>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</si>
  <si>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</si>
  <si>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</si>
  <si>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</si>
  <si>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</si>
  <si>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</si>
  <si>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</si>
  <si>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</si>
  <si>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</si>
  <si>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</si>
  <si>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</si>
  <si>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</si>
  <si>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</si>
  <si>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</si>
  <si>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</si>
  <si>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</si>
  <si>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</si>
  <si>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</si>
  <si>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</si>
  <si>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</si>
  <si>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</si>
  <si>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</si>
  <si>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</si>
  <si>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</si>
  <si>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</si>
  <si>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</si>
  <si>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</si>
  <si>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</si>
  <si>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</si>
  <si>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</si>
  <si>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</si>
  <si>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</si>
  <si>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</si>
  <si>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</si>
  <si>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</si>
  <si>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</si>
  <si>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</si>
  <si>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</si>
  <si>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</si>
  <si>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</si>
  <si>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</si>
  <si>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</si>
  <si>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</si>
  <si>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</si>
  <si>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</si>
  <si>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</si>
  <si>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</si>
  <si>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</si>
  <si>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</si>
  <si>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</si>
  <si>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</si>
  <si>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</si>
  <si>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</si>
  <si>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</si>
  <si>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</si>
  <si>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</si>
  <si>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</si>
  <si>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</si>
  <si>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</si>
  <si>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</si>
  <si>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</si>
  <si>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</si>
  <si>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</si>
  <si>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</si>
  <si>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</si>
  <si>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</si>
  <si>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</si>
  <si>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</si>
  <si>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</si>
  <si>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</si>
  <si>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</si>
  <si>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</si>
  <si>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</si>
  <si>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</si>
  <si>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</si>
  <si>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</si>
  <si>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</si>
  <si>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</si>
  <si>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</si>
  <si>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</si>
  <si>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</si>
  <si>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</si>
  <si>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</si>
  <si>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</si>
  <si>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</si>
  <si>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</si>
  <si>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</si>
  <si>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</si>
  <si>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</si>
  <si>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</si>
  <si>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</si>
  <si>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</si>
  <si>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</si>
  <si>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</si>
  <si>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</si>
  <si>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</si>
  <si>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</si>
  <si>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</si>
  <si>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</si>
  <si>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</si>
  <si>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</si>
  <si>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</si>
  <si>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</si>
  <si>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</si>
  <si>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</si>
  <si>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</si>
  <si>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</si>
  <si>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</si>
  <si>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</si>
  <si>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</si>
  <si>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</si>
  <si>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</si>
  <si>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</si>
  <si>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</si>
  <si>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</si>
  <si>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</si>
  <si>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</si>
  <si>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</si>
  <si>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</si>
  <si>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</si>
  <si>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</si>
  <si>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</si>
  <si>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</si>
  <si>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</si>
  <si>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</si>
  <si>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</si>
  <si>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</si>
  <si>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</si>
  <si>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</si>
  <si>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</si>
  <si>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</si>
  <si>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</si>
  <si>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</si>
  <si>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</si>
  <si>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</si>
  <si>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</si>
  <si>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</si>
  <si>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</si>
  <si>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</si>
  <si>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</si>
  <si>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</si>
  <si>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</si>
  <si>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</si>
  <si>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</si>
  <si>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</si>
  <si>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</si>
  <si>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</si>
  <si>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</si>
  <si>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</si>
  <si>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</si>
  <si>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</si>
  <si>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</si>
  <si>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</si>
  <si>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</si>
  <si>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</si>
  <si>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</si>
  <si>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</si>
  <si>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</si>
  <si>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</si>
  <si>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</si>
  <si>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</si>
  <si>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</si>
  <si>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</si>
  <si>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</si>
  <si>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</si>
  <si>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</si>
  <si>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</si>
  <si>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</si>
  <si>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</si>
  <si>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</si>
  <si>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</si>
  <si>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</si>
  <si>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</si>
  <si>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</si>
  <si>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</si>
  <si>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</si>
  <si>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</si>
  <si>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</si>
  <si>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</si>
  <si>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</si>
  <si>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</si>
  <si>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</si>
  <si>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</si>
  <si>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</si>
  <si>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</si>
  <si>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</si>
  <si>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</si>
  <si>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</si>
  <si>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</si>
  <si>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</si>
  <si>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</si>
  <si>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</si>
  <si>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</si>
  <si>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</si>
  <si>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</si>
  <si>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</si>
  <si>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</si>
  <si>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</si>
  <si>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</si>
  <si>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</si>
  <si>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</si>
  <si>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</si>
  <si>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</si>
  <si>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</si>
  <si>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</si>
  <si>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</si>
  <si>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</si>
  <si>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</si>
  <si>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</si>
  <si>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</si>
  <si>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</si>
  <si>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</si>
  <si>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</si>
  <si>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</si>
  <si>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</si>
  <si>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</si>
  <si>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</si>
  <si>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</si>
  <si>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</si>
  <si>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</si>
  <si>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</si>
  <si>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</si>
  <si>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</si>
  <si>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</si>
  <si>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</si>
  <si>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</si>
  <si>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</si>
  <si>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</si>
  <si>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</si>
  <si>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</si>
  <si>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</si>
  <si>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</si>
  <si>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</si>
  <si>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</si>
  <si>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</si>
  <si>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</si>
  <si>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</si>
  <si>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</si>
  <si>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</si>
  <si>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</si>
  <si>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</si>
  <si>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</si>
  <si>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</si>
  <si>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</si>
  <si>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</si>
  <si>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</si>
  <si>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</si>
  <si>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</si>
  <si>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</si>
  <si>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</si>
  <si>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</si>
  <si>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</si>
  <si>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</si>
  <si>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</si>
  <si>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</si>
  <si>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</si>
  <si>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</si>
  <si>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</si>
  <si>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</si>
  <si>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</si>
  <si>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</si>
  <si>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</si>
  <si>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</si>
  <si>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</si>
  <si>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</si>
  <si>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</si>
  <si>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</si>
  <si>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</si>
  <si>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</si>
  <si>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</si>
  <si>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</si>
  <si>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</si>
  <si>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</si>
  <si>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</si>
  <si>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</si>
  <si>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</si>
  <si>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</si>
  <si>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</si>
  <si>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</si>
  <si>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</si>
  <si>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</si>
  <si>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</si>
  <si>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</si>
  <si>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</si>
  <si>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</si>
  <si>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</si>
  <si>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</si>
  <si>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</si>
  <si>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</si>
  <si>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</si>
  <si>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</si>
  <si>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</si>
  <si>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</si>
  <si>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</si>
  <si>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</si>
  <si>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</si>
  <si>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</si>
  <si>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</si>
  <si>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</si>
  <si>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</si>
  <si>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</si>
  <si>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</si>
  <si>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</si>
  <si>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</si>
  <si>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</si>
  <si>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</si>
  <si>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</si>
  <si>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</si>
  <si>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</si>
  <si>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</si>
  <si>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</si>
  <si>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</si>
  <si>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</si>
  <si>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</si>
  <si>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</si>
  <si>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</si>
  <si>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</si>
  <si>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</si>
  <si>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</si>
  <si>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</si>
  <si>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</si>
  <si>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</si>
  <si>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</si>
  <si>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</si>
  <si>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</si>
  <si>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</si>
  <si>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</si>
  <si>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</si>
  <si>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</si>
  <si>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</si>
  <si>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</si>
  <si>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</si>
  <si>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</si>
  <si>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</si>
  <si>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</si>
  <si>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</si>
  <si>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</si>
  <si>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</si>
  <si>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</si>
  <si>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</si>
  <si>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</si>
  <si>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</si>
  <si>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</si>
  <si>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</si>
  <si>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</si>
  <si>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</si>
  <si>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</si>
  <si>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</si>
  <si>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</si>
  <si>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</si>
  <si>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</si>
  <si>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</si>
  <si>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</si>
  <si>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</si>
  <si>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</si>
  <si>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</si>
  <si>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</si>
  <si>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</si>
  <si>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</si>
  <si>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</si>
  <si>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</si>
  <si>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</si>
  <si>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</si>
  <si>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</si>
  <si>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</si>
  <si>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</si>
  <si>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</si>
  <si>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</si>
  <si>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</si>
  <si>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</si>
  <si>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</si>
  <si>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</si>
  <si>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</si>
  <si>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</si>
  <si>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</si>
  <si>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</si>
  <si>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</si>
  <si>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</si>
  <si>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</si>
  <si>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</si>
  <si>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</si>
  <si>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</si>
  <si>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</si>
  <si>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</si>
  <si>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</si>
  <si>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</si>
  <si>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</si>
  <si>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</si>
  <si>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</si>
  <si>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</si>
  <si>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</si>
  <si>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</si>
  <si>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</si>
  <si>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</si>
  <si>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</si>
  <si>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</si>
  <si>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</si>
  <si>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</si>
  <si>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</si>
  <si>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</si>
  <si>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</si>
  <si>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</si>
  <si>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</si>
  <si>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</si>
  <si>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</si>
  <si>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</si>
  <si>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</si>
  <si>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</si>
  <si>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</si>
  <si>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</si>
  <si>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</si>
  <si>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</si>
  <si>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</si>
  <si>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</si>
  <si>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</si>
  <si>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</si>
  <si>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</si>
  <si>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</si>
  <si>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</si>
  <si>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</si>
  <si>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</si>
  <si>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</si>
  <si>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</si>
  <si>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</si>
  <si>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</si>
  <si>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</si>
  <si>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</si>
  <si>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</si>
  <si>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</si>
  <si>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</si>
  <si>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</si>
  <si>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</si>
  <si>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</si>
  <si>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</si>
  <si>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</si>
  <si>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</si>
  <si>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</si>
  <si>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</si>
  <si>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</si>
  <si>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</si>
  <si>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</si>
  <si>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</si>
  <si>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</si>
  <si>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</si>
  <si>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</si>
  <si>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</si>
  <si>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</si>
  <si>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</si>
  <si>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</si>
  <si>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</si>
  <si>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</si>
  <si>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</si>
  <si>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</si>
  <si>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</si>
  <si>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</si>
  <si>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</si>
  <si>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</si>
  <si>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</si>
  <si>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</si>
  <si>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</si>
  <si>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</si>
  <si>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</si>
  <si>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</si>
  <si>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</si>
  <si>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</si>
  <si>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</si>
  <si>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</si>
  <si>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</si>
  <si>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</si>
  <si>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</si>
  <si>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</si>
  <si>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</si>
  <si>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</si>
  <si>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</si>
  <si>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</si>
  <si>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</si>
  <si>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</si>
  <si>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</si>
  <si>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</si>
  <si>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</si>
  <si>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</si>
  <si>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</si>
  <si>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</si>
  <si>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</si>
  <si>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</si>
  <si>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</si>
  <si>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</si>
  <si>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</si>
  <si>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</si>
  <si>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</si>
  <si>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</si>
  <si>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</si>
  <si>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</si>
  <si>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</si>
  <si>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</si>
  <si>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</si>
  <si>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</si>
  <si>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</si>
  <si>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</si>
  <si>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</si>
  <si>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</si>
  <si>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</si>
  <si>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</si>
  <si>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</si>
  <si>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</si>
  <si>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</si>
  <si>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</si>
  <si>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</si>
  <si>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</si>
  <si>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</si>
  <si>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</si>
  <si>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</si>
  <si>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</si>
  <si>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</si>
  <si>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</si>
  <si>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</si>
  <si>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</si>
  <si>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</si>
  <si>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</si>
  <si>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</si>
  <si>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</si>
  <si>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</si>
  <si>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</si>
  <si>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</si>
  <si>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</si>
  <si>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</si>
  <si>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</si>
  <si>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</si>
  <si>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</si>
  <si>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</si>
  <si>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</si>
  <si>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</si>
  <si>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</si>
  <si>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</si>
  <si>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</si>
  <si>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</si>
  <si>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</si>
  <si>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</si>
  <si>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</si>
  <si>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</si>
  <si>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</si>
  <si>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</si>
  <si>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</si>
  <si>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</si>
  <si>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</si>
  <si>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</si>
  <si>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</si>
  <si>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</si>
  <si>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</si>
  <si>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</si>
  <si>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</si>
  <si>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</si>
  <si>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</si>
  <si>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</si>
  <si>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</si>
  <si>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</si>
  <si>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</si>
  <si>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</si>
  <si>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</si>
  <si>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</si>
  <si>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</si>
  <si>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</si>
  <si>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</si>
  <si>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</si>
  <si>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</si>
  <si>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</si>
  <si>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</si>
  <si>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</si>
  <si>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</si>
  <si>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</si>
  <si>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</si>
  <si>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</si>
  <si>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</si>
  <si>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</si>
  <si>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</si>
  <si>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</si>
  <si>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</si>
  <si>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</si>
  <si>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</si>
  <si>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</si>
  <si>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</si>
  <si>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</si>
  <si>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</si>
  <si>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</si>
  <si>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</si>
  <si>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</si>
  <si>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</si>
  <si>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</si>
  <si>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</si>
  <si>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</si>
  <si>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</si>
  <si>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</si>
  <si>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</si>
  <si>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</si>
  <si>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</si>
  <si>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</si>
  <si>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</si>
  <si>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</si>
  <si>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</si>
  <si>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</si>
  <si>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</si>
  <si>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</si>
  <si>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</si>
  <si>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</si>
  <si>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</si>
  <si>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</si>
  <si>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</si>
  <si>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</si>
  <si>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</si>
  <si>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</si>
  <si>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</si>
  <si>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</si>
  <si>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</si>
  <si>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</si>
  <si>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</si>
  <si>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</si>
  <si>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</si>
  <si>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</si>
  <si>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</si>
  <si>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</si>
  <si>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</si>
  <si>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</si>
  <si>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</si>
  <si>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</si>
  <si>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</si>
  <si>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</si>
  <si>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</si>
  <si>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</si>
  <si>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</si>
  <si>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</si>
  <si>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</si>
  <si>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</si>
  <si>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</si>
  <si>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</si>
  <si>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</si>
  <si>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</si>
  <si>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</si>
  <si>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</si>
  <si>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</si>
  <si>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</si>
  <si>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</si>
  <si>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</si>
  <si>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</si>
  <si>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</si>
  <si>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</si>
  <si>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</si>
  <si>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</si>
  <si>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</si>
  <si>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</si>
  <si>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</si>
  <si>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</si>
  <si>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</si>
  <si>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</si>
  <si>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</si>
  <si>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</si>
  <si>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</si>
  <si>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</si>
  <si>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</si>
  <si>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</si>
  <si>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</si>
  <si>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</si>
  <si>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</si>
  <si>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</si>
  <si>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</si>
  <si>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</si>
  <si>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</si>
  <si>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</si>
  <si>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</si>
  <si>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</si>
  <si>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</si>
  <si>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</si>
  <si>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</si>
  <si>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</si>
  <si>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</si>
  <si>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</si>
  <si>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</si>
  <si>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</si>
  <si>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</si>
  <si>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</si>
  <si>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</si>
  <si>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</si>
  <si>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</si>
  <si>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</si>
  <si>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</si>
  <si>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</si>
  <si>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</si>
  <si>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</si>
  <si>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</si>
  <si>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</si>
  <si>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</si>
  <si>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</si>
  <si>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</si>
  <si>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</si>
  <si>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</si>
  <si>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</si>
  <si>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</si>
  <si>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</si>
  <si>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</si>
  <si>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</si>
  <si>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</si>
  <si>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</si>
  <si>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</si>
  <si>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</si>
  <si>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</si>
  <si>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</si>
  <si>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</si>
  <si>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</si>
  <si>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</si>
  <si>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</si>
  <si>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</si>
  <si>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</si>
  <si>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</si>
  <si>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</si>
  <si>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</si>
  <si>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</si>
  <si>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</si>
  <si>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</si>
  <si>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</si>
  <si>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</si>
  <si>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</si>
  <si>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</si>
  <si>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</si>
  <si>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</si>
  <si>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</si>
  <si>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</si>
  <si>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</si>
  <si>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</si>
  <si>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</si>
  <si>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</si>
  <si>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</si>
  <si>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</si>
  <si>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</si>
  <si>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</si>
  <si>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</si>
  <si>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</si>
  <si>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</si>
  <si>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</si>
  <si>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</si>
  <si>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</si>
  <si>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</si>
  <si>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</si>
  <si>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</si>
  <si>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</si>
  <si>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</si>
  <si>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</si>
  <si>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</si>
  <si>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</si>
  <si>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</si>
  <si>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</si>
  <si>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</si>
  <si>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</si>
  <si>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</si>
  <si>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</si>
  <si>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</si>
  <si>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</si>
  <si>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</si>
  <si>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</si>
  <si>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</si>
  <si>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</si>
  <si>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</si>
  <si>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</si>
  <si>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</si>
  <si>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</si>
  <si>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</si>
  <si>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</si>
  <si>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</si>
  <si>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</si>
  <si>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</si>
  <si>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</si>
  <si>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</si>
  <si>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</si>
  <si>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</si>
  <si>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</si>
  <si>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</si>
  <si>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</si>
  <si>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</si>
  <si>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</si>
  <si>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</si>
  <si>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</si>
  <si>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</si>
  <si>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</si>
  <si>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</si>
  <si>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</si>
  <si>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</si>
  <si>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</si>
  <si>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</si>
  <si>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</si>
  <si>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</si>
  <si>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</si>
  <si>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</si>
  <si>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</si>
  <si>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</si>
  <si>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</si>
  <si>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</si>
  <si>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</si>
  <si>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</si>
  <si>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</si>
  <si>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</si>
  <si>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</si>
  <si>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</si>
  <si>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</si>
  <si>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</si>
  <si>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</si>
  <si>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</si>
  <si>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</si>
  <si>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</si>
  <si>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</si>
  <si>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</si>
  <si>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</si>
  <si>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</si>
  <si>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</si>
  <si>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</si>
  <si>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</si>
  <si>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</si>
  <si>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</si>
  <si>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</si>
  <si>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</si>
  <si>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</si>
  <si>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</si>
  <si>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</si>
  <si>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</si>
  <si>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</si>
  <si>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</si>
  <si>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</si>
  <si>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</si>
  <si>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</si>
  <si>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</si>
  <si>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</si>
  <si>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</si>
  <si>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</si>
  <si>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</si>
  <si>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</si>
  <si>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</si>
  <si>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</si>
  <si>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</si>
  <si>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</si>
  <si>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</si>
  <si>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</si>
  <si>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</si>
  <si>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</si>
  <si>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</si>
  <si>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</si>
  <si>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</si>
  <si>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</si>
  <si>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</si>
  <si>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</si>
  <si>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</si>
  <si>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</si>
  <si>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</si>
  <si>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</si>
  <si>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</si>
  <si>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</si>
  <si>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</si>
  <si>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</si>
  <si>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</si>
  <si>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</si>
  <si>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</si>
  <si>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</si>
  <si>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</si>
  <si>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</si>
  <si>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</si>
  <si>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</si>
  <si>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</si>
  <si>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</si>
  <si>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</si>
  <si>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</si>
  <si>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</si>
  <si>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</si>
  <si>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</si>
  <si>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</si>
  <si>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</si>
  <si>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</si>
  <si>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</si>
  <si>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</si>
  <si>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</si>
  <si>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</si>
  <si>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</si>
  <si>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</si>
  <si>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</si>
  <si>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</si>
  <si>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</si>
  <si>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</si>
  <si>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</si>
  <si>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</si>
  <si>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</si>
  <si>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</si>
  <si>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</si>
  <si>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</si>
  <si>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</si>
  <si>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</si>
  <si>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</si>
  <si>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</si>
  <si>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</si>
  <si>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</si>
  <si>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</si>
  <si>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</si>
  <si>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</si>
  <si>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</si>
  <si>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</si>
  <si>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</si>
  <si>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</si>
  <si>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</si>
  <si>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</si>
  <si>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</si>
  <si>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</si>
  <si>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</si>
  <si>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</si>
  <si>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</si>
  <si>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</si>
  <si>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</si>
  <si>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</si>
  <si>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</si>
  <si>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</si>
  <si>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</si>
  <si>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</si>
  <si>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</si>
  <si>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</si>
  <si>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</si>
  <si>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</si>
  <si>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</si>
  <si>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</si>
  <si>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</si>
  <si>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</si>
  <si>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</si>
  <si>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</si>
  <si>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</si>
  <si>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</si>
  <si>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</si>
  <si>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</si>
  <si>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</si>
  <si>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</si>
  <si>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</si>
  <si>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</si>
  <si>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</si>
  <si>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</si>
  <si>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</si>
  <si>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</si>
  <si>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</si>
  <si>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</si>
  <si>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</si>
  <si>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</si>
  <si>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</si>
  <si>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</si>
  <si>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</si>
  <si>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</si>
  <si>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</si>
  <si>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</si>
  <si>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</si>
  <si>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</si>
  <si>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</si>
  <si>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</si>
  <si>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</si>
  <si>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</si>
  <si>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</si>
  <si>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</si>
  <si>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</si>
  <si>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</si>
  <si>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</si>
  <si>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</si>
  <si>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</si>
  <si>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</si>
  <si>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</si>
  <si>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</si>
  <si>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</si>
  <si>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</si>
  <si>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</si>
  <si>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</si>
  <si>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</si>
  <si>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</si>
  <si>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</si>
  <si>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</si>
  <si>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</si>
  <si>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</si>
  <si>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</si>
  <si>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</si>
  <si>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</si>
  <si>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</si>
  <si>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</si>
  <si>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</si>
  <si>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</si>
  <si>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</si>
  <si>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</si>
  <si>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</si>
  <si>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</si>
  <si>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</si>
  <si>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</si>
  <si>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</si>
  <si>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</si>
  <si>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</si>
  <si>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</si>
  <si>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</si>
  <si>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</si>
  <si>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</si>
  <si>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</si>
  <si>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</si>
  <si>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</si>
  <si>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</si>
  <si>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</si>
  <si>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</si>
  <si>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</si>
  <si>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</si>
  <si>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</si>
  <si>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</si>
  <si>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</si>
  <si>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</si>
  <si>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</si>
  <si>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</si>
  <si>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</si>
  <si>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</si>
  <si>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</si>
  <si>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</si>
  <si>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</si>
  <si>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</si>
  <si>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</si>
  <si>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</si>
  <si>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</si>
  <si>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</si>
  <si>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</si>
  <si>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</si>
  <si>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</si>
  <si>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</si>
  <si>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</si>
  <si>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</si>
  <si>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</si>
  <si>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</si>
  <si>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</si>
  <si>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</si>
  <si>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</si>
  <si>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</si>
  <si>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</si>
  <si>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</si>
  <si>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</si>
  <si>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</si>
  <si>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</si>
  <si>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</si>
  <si>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</si>
  <si>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</si>
  <si>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</si>
  <si>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</si>
  <si>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</si>
  <si>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</si>
  <si>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</si>
  <si>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</si>
  <si>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</si>
  <si>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</si>
  <si>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</si>
  <si>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</si>
  <si>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</si>
  <si>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</si>
  <si>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</si>
  <si>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</si>
  <si>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</si>
  <si>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</si>
  <si>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</si>
  <si>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</si>
  <si>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</si>
  <si>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</si>
  <si>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</si>
  <si>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</si>
  <si>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</si>
  <si>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</si>
  <si>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</si>
  <si>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</si>
  <si>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</si>
  <si>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</si>
  <si>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</si>
  <si>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</si>
  <si>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</si>
  <si>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</si>
  <si>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</si>
  <si>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</si>
  <si>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</si>
  <si>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</si>
  <si>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</si>
  <si>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</si>
  <si>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</si>
  <si>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</si>
  <si>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</si>
  <si>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</si>
  <si>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</si>
  <si>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</si>
  <si>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</si>
  <si>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</si>
  <si>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</si>
  <si>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</si>
  <si>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</si>
  <si>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</si>
  <si>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</si>
  <si>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</si>
  <si>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</si>
  <si>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</si>
  <si>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</si>
  <si>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</si>
  <si>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</si>
  <si>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</si>
  <si>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</si>
  <si>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</si>
  <si>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</si>
  <si>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</si>
  <si>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</si>
  <si>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</si>
  <si>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</si>
  <si>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</si>
  <si>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</si>
  <si>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</si>
  <si>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</si>
  <si>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</si>
  <si>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</si>
  <si>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</si>
  <si>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</si>
  <si>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</si>
  <si>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</si>
  <si>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</si>
  <si>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</si>
  <si>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</si>
  <si>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</si>
  <si>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</si>
  <si>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</si>
  <si>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</si>
  <si>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</si>
  <si>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</si>
  <si>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</si>
  <si>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</si>
  <si>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</si>
  <si>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</si>
  <si>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</si>
  <si>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</si>
  <si>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</si>
  <si>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</si>
  <si>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</si>
  <si>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</si>
  <si>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</si>
  <si>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</si>
  <si>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</si>
  <si>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</si>
  <si>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</si>
  <si>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</si>
  <si>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</si>
  <si>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</si>
  <si>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</si>
  <si>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</si>
  <si>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</si>
  <si>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</si>
  <si>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</si>
  <si>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</si>
  <si>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</si>
  <si>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</si>
  <si>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</si>
  <si>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</si>
  <si>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</si>
  <si>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</si>
  <si>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</si>
  <si>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</si>
  <si>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</si>
  <si>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</si>
  <si>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</si>
  <si>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</si>
  <si>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</si>
  <si>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</si>
  <si>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</si>
  <si>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</si>
  <si>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</si>
  <si>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</si>
  <si>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</si>
  <si>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</si>
  <si>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</si>
  <si>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</si>
  <si>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</si>
  <si>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</si>
  <si>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</si>
  <si>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</si>
  <si>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</si>
  <si>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</si>
  <si>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</si>
  <si>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</si>
  <si>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</si>
  <si>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</si>
  <si>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</si>
  <si>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</si>
  <si>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</si>
  <si>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</si>
  <si>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</si>
  <si>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</si>
  <si>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</si>
  <si>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</si>
  <si>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</si>
  <si>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</si>
  <si>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</si>
  <si>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</si>
  <si>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</si>
  <si>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</si>
  <si>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</si>
  <si>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</si>
  <si>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</si>
  <si>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</si>
  <si>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</si>
  <si>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</si>
  <si>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</si>
  <si>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</si>
  <si>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</si>
  <si>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</si>
  <si>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</si>
  <si>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</si>
  <si>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</si>
  <si>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</si>
  <si>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</si>
  <si>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</si>
  <si>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</si>
  <si>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</si>
  <si>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</si>
  <si>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</si>
  <si>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</si>
  <si>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</si>
  <si>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</si>
  <si>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</si>
  <si>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</si>
  <si>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</si>
  <si>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</si>
  <si>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</si>
  <si>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</si>
  <si>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</si>
  <si>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</si>
  <si>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</si>
  <si>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</si>
  <si>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</si>
  <si>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</si>
  <si>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</si>
  <si>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</si>
  <si>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</si>
  <si>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</si>
  <si>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</si>
  <si>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</si>
  <si>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</si>
  <si>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</si>
  <si>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</si>
  <si>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</si>
  <si>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</si>
  <si>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</si>
  <si>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</si>
  <si>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</si>
  <si>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</si>
  <si>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</si>
  <si>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</si>
  <si>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</si>
  <si>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</si>
  <si>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</si>
  <si>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</si>
  <si>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</si>
  <si>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</si>
  <si>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</si>
  <si>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</si>
  <si>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</si>
  <si>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</si>
  <si>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</si>
  <si>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</si>
  <si>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</si>
  <si>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</si>
  <si>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</si>
  <si>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</si>
  <si>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</si>
  <si>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</si>
  <si>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</si>
  <si>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</si>
  <si>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</si>
  <si>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</si>
  <si>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</si>
  <si>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</si>
  <si>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</si>
  <si>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</si>
  <si>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</si>
  <si>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</si>
  <si>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</si>
  <si>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</si>
  <si>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</si>
  <si>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</si>
  <si>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</si>
  <si>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</si>
  <si>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</si>
  <si>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</si>
  <si>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</si>
  <si>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</si>
  <si>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</si>
  <si>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</si>
  <si>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</si>
  <si>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</si>
  <si>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</si>
  <si>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</si>
  <si>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</si>
  <si>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</si>
  <si>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</si>
  <si>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</si>
  <si>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</si>
  <si>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</si>
  <si>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</si>
  <si>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</si>
  <si>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</si>
  <si>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</si>
  <si>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</si>
  <si>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</si>
  <si>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</si>
  <si>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</si>
  <si>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</si>
  <si>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</si>
  <si>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</si>
  <si>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</si>
  <si>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</si>
  <si>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</si>
  <si>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</si>
  <si>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</si>
  <si>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</si>
  <si>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</si>
  <si>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</si>
  <si>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</si>
  <si>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</si>
  <si>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</si>
  <si>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</si>
  <si>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</si>
  <si>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</si>
  <si>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</si>
  <si>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</si>
  <si>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</si>
  <si>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</si>
  <si>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</si>
  <si>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</si>
  <si>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</si>
  <si>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</si>
  <si>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</si>
  <si>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</si>
  <si>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</si>
  <si>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</si>
  <si>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</si>
  <si>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</si>
  <si>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</si>
  <si>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</si>
  <si>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</si>
  <si>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</si>
  <si>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</si>
  <si>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</si>
  <si>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</si>
  <si>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</si>
  <si>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</si>
  <si>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</si>
  <si>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</si>
  <si>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</si>
  <si>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</si>
  <si>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</si>
  <si>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</si>
  <si>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</si>
  <si>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</si>
  <si>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</si>
  <si>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</si>
  <si>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</si>
  <si>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</si>
  <si>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</si>
  <si>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</si>
  <si>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</si>
  <si>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</si>
  <si>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</si>
  <si>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</si>
  <si>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</si>
  <si>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</si>
  <si>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</si>
  <si>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</si>
  <si>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</si>
  <si>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</si>
  <si>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</si>
  <si>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</si>
  <si>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</si>
  <si>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</si>
  <si>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</si>
  <si>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</si>
  <si>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</si>
  <si>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</si>
  <si>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</si>
  <si>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</si>
  <si>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</si>
  <si>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</si>
  <si>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</si>
  <si>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</si>
  <si>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</si>
  <si>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</si>
  <si>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</si>
  <si>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</si>
  <si>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</si>
  <si>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</si>
  <si>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</si>
  <si>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</si>
  <si>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</si>
  <si>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</si>
  <si>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</si>
  <si>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</si>
  <si>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</si>
  <si>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</si>
  <si>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</si>
  <si>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</si>
  <si>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</si>
  <si>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</si>
  <si>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</si>
  <si>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</si>
  <si>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</si>
  <si>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</si>
  <si>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</si>
  <si>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</si>
  <si>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</si>
  <si>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</si>
  <si>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</si>
  <si>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</si>
  <si>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</si>
  <si>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</si>
  <si>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</si>
  <si>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</si>
  <si>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</si>
  <si>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</si>
  <si>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</si>
  <si>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</si>
  <si>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</si>
  <si>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</si>
  <si>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</si>
  <si>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</si>
  <si>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</si>
  <si>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</si>
  <si>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</si>
  <si>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</si>
  <si>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</si>
  <si>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</si>
  <si>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</si>
  <si>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</si>
  <si>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</si>
  <si>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</si>
  <si>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</si>
  <si>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</si>
  <si>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</si>
  <si>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</si>
  <si>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</si>
  <si>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</si>
  <si>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</si>
  <si>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</si>
  <si>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</si>
  <si>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</si>
  <si>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</si>
  <si>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</si>
  <si>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</si>
  <si>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</si>
  <si>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</si>
  <si>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</si>
  <si>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</si>
  <si>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</si>
  <si>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</si>
  <si>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</si>
  <si>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</si>
  <si>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</si>
  <si>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</si>
  <si>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</si>
  <si>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</si>
  <si>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</si>
  <si>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</si>
  <si>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</si>
  <si>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</si>
  <si>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</si>
  <si>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</si>
  <si>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</si>
  <si>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</si>
  <si>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</si>
  <si>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</si>
  <si>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</si>
  <si>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</si>
  <si>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</si>
  <si>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</si>
  <si>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</si>
  <si>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</si>
  <si>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</si>
  <si>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</si>
  <si>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</si>
  <si>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</si>
  <si>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</si>
  <si>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</si>
  <si>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</si>
  <si>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</si>
  <si>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</si>
  <si>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</si>
  <si>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</si>
  <si>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</si>
  <si>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</si>
  <si>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</si>
  <si>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</si>
  <si>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</si>
  <si>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</si>
  <si>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</si>
  <si>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</si>
  <si>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</si>
  <si>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</si>
  <si>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</si>
  <si>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</si>
  <si>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</si>
  <si>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</si>
  <si>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</si>
  <si>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</si>
  <si>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</si>
  <si>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</si>
  <si>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</si>
  <si>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</si>
  <si>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</si>
  <si>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</si>
  <si>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</si>
  <si>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</si>
  <si>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</si>
  <si>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</si>
  <si>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</si>
  <si>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</si>
  <si>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</si>
  <si>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</si>
  <si>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</si>
  <si>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</si>
  <si>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</si>
  <si>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</si>
  <si>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</si>
  <si>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</si>
  <si>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</si>
  <si>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</si>
  <si>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</si>
  <si>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</si>
  <si>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</si>
  <si>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</si>
  <si>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</si>
  <si>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</si>
  <si>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</si>
  <si>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</si>
  <si>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</si>
  <si>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</si>
  <si>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</si>
  <si>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</si>
  <si>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</si>
  <si>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</si>
  <si>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</si>
  <si>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</si>
  <si>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</si>
  <si>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</si>
  <si>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</si>
  <si>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</si>
  <si>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</si>
  <si>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</si>
  <si>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</si>
  <si>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</si>
  <si>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</si>
  <si>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</si>
  <si>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</si>
  <si>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</si>
  <si>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</si>
  <si>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</si>
  <si>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</si>
  <si>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</si>
  <si>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</si>
  <si>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</si>
  <si>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</si>
  <si>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</si>
  <si>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</si>
  <si>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</si>
  <si>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</si>
  <si>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</si>
  <si>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</si>
  <si>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</si>
  <si>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</si>
  <si>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</si>
  <si>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</si>
  <si>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</si>
  <si>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</si>
  <si>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</si>
  <si>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</si>
  <si>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</si>
  <si>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</si>
  <si>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</si>
  <si>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</si>
  <si>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</si>
  <si>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</si>
  <si>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</si>
  <si>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</si>
  <si>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</si>
  <si>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</si>
  <si>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</si>
  <si>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</si>
  <si>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</si>
  <si>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</si>
  <si>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</si>
  <si>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</si>
  <si>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</si>
  <si>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</si>
  <si>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</si>
  <si>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</si>
  <si>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</si>
  <si>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</si>
  <si>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</si>
  <si>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</si>
  <si>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</si>
  <si>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</si>
  <si>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</si>
  <si>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</si>
  <si>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</si>
  <si>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</si>
  <si>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</si>
  <si>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</si>
  <si>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</si>
  <si>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</si>
  <si>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</si>
  <si>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</si>
  <si>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</si>
  <si>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</si>
  <si>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</si>
  <si>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</si>
  <si>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</si>
  <si>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</si>
  <si>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</si>
  <si>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</si>
  <si>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</si>
  <si>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</si>
  <si>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</si>
  <si>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</si>
  <si>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</si>
  <si>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</si>
  <si>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</si>
  <si>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</si>
  <si>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</si>
  <si>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</si>
  <si>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</si>
  <si>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</si>
  <si>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</si>
  <si>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</si>
  <si>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</si>
  <si>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</si>
  <si>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</si>
  <si>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</si>
  <si>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</si>
  <si>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</si>
  <si>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</si>
  <si>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</si>
  <si>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</si>
  <si>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</si>
  <si>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</si>
  <si>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</si>
  <si>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</si>
  <si>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</si>
  <si>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</si>
  <si>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</si>
  <si>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</si>
  <si>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</si>
  <si>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</si>
  <si>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</si>
  <si>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</si>
  <si>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</si>
  <si>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</si>
  <si>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</si>
  <si>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</si>
  <si>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</si>
  <si>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</si>
  <si>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</si>
  <si>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</si>
  <si>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</si>
  <si>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</si>
  <si>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</si>
  <si>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</si>
  <si>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</si>
  <si>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</si>
  <si>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</si>
  <si>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</si>
  <si>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</si>
  <si>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</si>
  <si>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</si>
  <si>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</si>
  <si>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</si>
  <si>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</si>
  <si>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</si>
  <si>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</si>
  <si>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</si>
  <si>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</si>
  <si>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</si>
  <si>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</si>
  <si>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</si>
  <si>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</si>
  <si>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</si>
  <si>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</si>
  <si>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</si>
  <si>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</si>
  <si>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</si>
  <si>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</si>
  <si>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</si>
  <si>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</si>
  <si>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</si>
  <si>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</si>
  <si>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</si>
  <si>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</si>
  <si>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</si>
  <si>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</si>
  <si>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</si>
  <si>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</si>
  <si>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</si>
  <si>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</si>
  <si>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</si>
  <si>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</si>
  <si>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</si>
  <si>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</si>
  <si>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</si>
  <si>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</si>
  <si>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</si>
  <si>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</si>
  <si>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</si>
  <si>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</si>
  <si>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</si>
  <si>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</si>
  <si>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</si>
  <si>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</si>
  <si>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</si>
  <si>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</si>
  <si>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</si>
  <si>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</si>
  <si>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</si>
  <si>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</si>
  <si>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</si>
  <si>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</si>
  <si>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</si>
  <si>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</si>
  <si>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</si>
  <si>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</si>
  <si>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</si>
  <si>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</si>
  <si>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</si>
  <si>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</si>
  <si>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</si>
  <si>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</si>
  <si>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</si>
  <si>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</si>
  <si>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</si>
  <si>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</si>
  <si>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</si>
  <si>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</si>
  <si>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</si>
  <si>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</si>
  <si>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</si>
  <si>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</si>
  <si>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</si>
  <si>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</si>
  <si>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</si>
  <si>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</si>
  <si>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</si>
  <si>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</si>
  <si>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</si>
  <si>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</si>
  <si>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</si>
  <si>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</si>
  <si>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</si>
  <si>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</si>
  <si>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</si>
  <si>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</si>
  <si>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</si>
  <si>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</si>
  <si>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</si>
  <si>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</si>
  <si>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</si>
  <si>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</si>
  <si>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</si>
  <si>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</si>
  <si>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</si>
  <si>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</si>
  <si>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</si>
  <si>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</si>
  <si>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</si>
  <si>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</si>
  <si>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</si>
  <si>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</si>
  <si>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</si>
  <si>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</si>
  <si>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</si>
  <si>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</si>
  <si>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</si>
  <si>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</si>
  <si>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</si>
  <si>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</si>
  <si>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</si>
  <si>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</si>
  <si>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</si>
  <si>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</si>
  <si>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</si>
  <si>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</si>
  <si>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</si>
  <si>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</si>
  <si>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</si>
  <si>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</si>
  <si>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</si>
  <si>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</si>
  <si>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</si>
  <si>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</si>
  <si>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</si>
  <si>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</si>
  <si>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</si>
  <si>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</si>
  <si>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</si>
  <si>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</si>
  <si>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</si>
  <si>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</si>
  <si>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</si>
  <si>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</si>
  <si>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</si>
  <si>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</si>
  <si>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</si>
  <si>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</si>
  <si>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</si>
  <si>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</si>
  <si>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</si>
  <si>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</si>
  <si>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</si>
  <si>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</si>
  <si>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</si>
  <si>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</si>
  <si>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</si>
  <si>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</si>
  <si>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</si>
  <si>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</si>
  <si>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</si>
  <si>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</si>
  <si>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</si>
  <si>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</si>
  <si>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</si>
  <si>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</si>
  <si>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</si>
  <si>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</si>
  <si>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</si>
  <si>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</si>
  <si>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</si>
  <si>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</si>
  <si>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</si>
  <si>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</si>
  <si>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</si>
  <si>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</si>
  <si>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</si>
  <si>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</si>
  <si>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</si>
  <si>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</si>
  <si>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</si>
  <si>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</si>
  <si>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</si>
  <si>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</si>
  <si>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</si>
  <si>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</si>
  <si>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</si>
  <si>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</si>
  <si>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</si>
  <si>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</si>
  <si>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</si>
  <si>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</si>
  <si>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</si>
  <si>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</si>
  <si>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</si>
  <si>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</si>
  <si>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</si>
  <si>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</si>
  <si>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</si>
  <si>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</si>
  <si>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</si>
  <si>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</si>
  <si>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</si>
  <si>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</si>
  <si>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</si>
  <si>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</si>
  <si>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</si>
  <si>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</si>
  <si>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</si>
  <si>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</si>
  <si>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</si>
  <si>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</si>
  <si>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</si>
  <si>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</si>
  <si>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</si>
  <si>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</si>
  <si>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</si>
  <si>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</si>
  <si>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</si>
  <si>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</si>
  <si>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</si>
  <si>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</si>
  <si>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</si>
  <si>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</si>
  <si>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</si>
  <si>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</si>
  <si>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</si>
  <si>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</si>
  <si>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</si>
  <si>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</si>
  <si>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</si>
  <si>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</si>
  <si>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</si>
  <si>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</si>
  <si>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</si>
  <si>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</si>
  <si>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</si>
  <si>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</si>
  <si>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</si>
  <si>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</si>
  <si>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</si>
  <si>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</si>
  <si>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</si>
  <si>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</si>
  <si>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</si>
  <si>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</si>
  <si>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</si>
  <si>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</si>
  <si>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</si>
  <si>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</si>
  <si>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</si>
  <si>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</si>
  <si>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</si>
  <si>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</si>
  <si>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</si>
  <si>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</si>
  <si>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</si>
  <si>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</si>
  <si>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</si>
  <si>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</si>
  <si>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</si>
  <si>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</si>
  <si>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</si>
  <si>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</si>
  <si>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</si>
  <si>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</si>
  <si>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</si>
  <si>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</si>
  <si>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</si>
  <si>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</si>
  <si>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</si>
  <si>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</si>
  <si>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</si>
  <si>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</si>
  <si>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</si>
  <si>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</si>
  <si>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</si>
  <si>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</si>
  <si>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</si>
  <si>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</si>
  <si>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</si>
  <si>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</si>
  <si>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</si>
  <si>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</si>
  <si>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</si>
  <si>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</si>
  <si>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</si>
  <si>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</si>
  <si>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</si>
  <si>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</si>
  <si>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</si>
  <si>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</si>
  <si>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</si>
  <si>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</si>
  <si>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</si>
  <si>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</si>
  <si>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</si>
  <si>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</si>
  <si>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</si>
  <si>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</si>
  <si>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</si>
  <si>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</si>
  <si>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</si>
  <si>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</si>
  <si>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</si>
  <si>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</si>
  <si>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</si>
  <si>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</si>
  <si>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</si>
  <si>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</si>
  <si>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</si>
  <si>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</si>
  <si>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</si>
  <si>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</si>
  <si>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</si>
  <si>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</si>
  <si>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</si>
  <si>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</si>
  <si>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</si>
  <si>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</si>
  <si>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</si>
  <si>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</si>
  <si>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</si>
  <si>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</si>
  <si>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</si>
  <si>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</si>
  <si>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</si>
  <si>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</si>
  <si>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</si>
  <si>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</si>
  <si>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</si>
  <si>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</si>
  <si>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</si>
  <si>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</si>
  <si>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</si>
  <si>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</si>
  <si>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</si>
  <si>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</si>
  <si>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</si>
  <si>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</si>
  <si>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</si>
  <si>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</si>
  <si>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</si>
  <si>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</si>
  <si>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</si>
  <si>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</si>
  <si>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</si>
  <si>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</si>
  <si>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</si>
  <si>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</si>
  <si>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</si>
  <si>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</si>
  <si>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</si>
  <si>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</si>
  <si>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</si>
  <si>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</si>
  <si>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</si>
  <si>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</si>
  <si>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</si>
  <si>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</si>
  <si>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</si>
  <si>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</si>
  <si>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</si>
  <si>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</si>
  <si>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</si>
  <si>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</si>
  <si>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</si>
  <si>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</si>
  <si>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</si>
  <si>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</si>
  <si>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</si>
  <si>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</si>
  <si>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</si>
  <si>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</si>
  <si>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</si>
  <si>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</si>
  <si>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</si>
  <si>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</si>
  <si>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</si>
  <si>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</si>
  <si>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</si>
  <si>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</si>
  <si>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</si>
  <si>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</si>
  <si>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</si>
  <si>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</si>
  <si>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</si>
  <si>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</si>
  <si>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</si>
  <si>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</si>
  <si>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</si>
  <si>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</si>
  <si>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</si>
  <si>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</si>
  <si>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</si>
  <si>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</si>
  <si>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</si>
  <si>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</si>
  <si>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</si>
  <si>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</si>
  <si>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</si>
  <si>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</si>
  <si>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</si>
  <si>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</si>
  <si>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</si>
  <si>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</si>
  <si>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</si>
  <si>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</si>
  <si>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</si>
  <si>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</si>
  <si>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</si>
  <si>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</si>
  <si>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</si>
  <si>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</si>
  <si>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</si>
  <si>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</si>
  <si>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</si>
  <si>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</si>
  <si>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</si>
  <si>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</si>
  <si>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</si>
  <si>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</si>
  <si>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</si>
  <si>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</si>
  <si>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</si>
  <si>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</si>
  <si>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</si>
  <si>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</si>
  <si>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</si>
  <si>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</si>
  <si>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</si>
  <si>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</si>
  <si>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</si>
  <si>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</si>
  <si>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</si>
  <si>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</si>
  <si>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</si>
  <si>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</si>
  <si>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</si>
  <si>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</si>
  <si>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</si>
  <si>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</si>
  <si>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</si>
  <si>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</si>
  <si>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</si>
  <si>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</si>
  <si>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</si>
  <si>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</si>
  <si>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</si>
  <si>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</si>
  <si>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</si>
  <si>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</si>
  <si>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</si>
  <si>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</si>
  <si>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</si>
  <si>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</si>
  <si>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</si>
  <si>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</si>
  <si>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</si>
  <si>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</si>
  <si>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</si>
  <si>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</si>
  <si>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</si>
  <si>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</si>
  <si>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</si>
  <si>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</si>
  <si>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</si>
  <si>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</si>
  <si>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</si>
  <si>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</si>
  <si>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</si>
  <si>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</si>
  <si>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</si>
  <si>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</si>
  <si>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</si>
  <si>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</si>
  <si>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</si>
  <si>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</si>
  <si>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</si>
  <si>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</si>
  <si>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</si>
  <si>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</si>
  <si>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</si>
  <si>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</si>
  <si>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</si>
  <si>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</si>
  <si>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</si>
  <si>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</si>
  <si>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</si>
  <si>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</si>
  <si>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</si>
  <si>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</si>
  <si>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</si>
  <si>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</si>
  <si>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</si>
  <si>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</si>
  <si>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</si>
  <si>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</si>
  <si>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</si>
  <si>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</si>
  <si>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</si>
  <si>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</si>
  <si>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</si>
  <si>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</si>
  <si>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</si>
  <si>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</si>
  <si>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</si>
  <si>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</si>
  <si>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</si>
  <si>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</si>
  <si>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</si>
  <si>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</si>
  <si>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</si>
  <si>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</si>
  <si>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</si>
  <si>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</si>
  <si>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</si>
  <si>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</si>
  <si>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</si>
  <si>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</si>
  <si>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</si>
  <si>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</si>
  <si>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</si>
  <si>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</si>
  <si>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</si>
  <si>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</si>
  <si>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</si>
  <si>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</si>
  <si>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</si>
  <si>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</si>
  <si>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</si>
  <si>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</si>
  <si>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</si>
  <si>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</si>
  <si>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</si>
  <si>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</si>
  <si>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</si>
  <si>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</si>
  <si>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</si>
  <si>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</si>
  <si>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</si>
  <si>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</si>
  <si>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</si>
  <si>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</si>
  <si>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</si>
  <si>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</si>
  <si>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</si>
  <si>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</si>
  <si>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</si>
  <si>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</si>
  <si>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</si>
  <si>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</si>
  <si>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</si>
  <si>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</si>
  <si>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</si>
  <si>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</si>
  <si>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</si>
  <si>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</si>
  <si>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</si>
  <si>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</si>
  <si>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</si>
  <si>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</si>
  <si>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</si>
  <si>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</si>
  <si>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</si>
  <si>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</si>
  <si>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</si>
  <si>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</si>
  <si>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</si>
  <si>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</si>
  <si>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</si>
  <si>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</si>
  <si>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</si>
  <si>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</si>
  <si>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</si>
  <si>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</si>
  <si>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</si>
  <si>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</si>
  <si>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</si>
  <si>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</si>
  <si>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</si>
  <si>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</si>
  <si>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</si>
  <si>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</si>
  <si>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</si>
  <si>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</si>
  <si>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</si>
  <si>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</si>
  <si>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</si>
  <si>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</si>
  <si>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</si>
  <si>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</si>
  <si>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</si>
  <si>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</si>
  <si>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</si>
  <si>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</si>
  <si>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</si>
  <si>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</si>
  <si>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</si>
  <si>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</si>
  <si>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</si>
  <si>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</si>
  <si>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</si>
  <si>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</si>
  <si>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</si>
  <si>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</si>
  <si>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</si>
  <si>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</si>
  <si>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</si>
  <si>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</si>
  <si>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</si>
  <si>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</si>
  <si>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</si>
  <si>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</si>
  <si>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</si>
  <si>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</si>
  <si>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</si>
  <si>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</si>
  <si>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</si>
  <si>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</si>
  <si>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</si>
  <si>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</si>
  <si>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</si>
  <si>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</si>
  <si>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</si>
  <si>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</si>
  <si>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</si>
  <si>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</si>
  <si>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</si>
  <si>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</si>
  <si>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</si>
  <si>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</si>
  <si>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</si>
  <si>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</si>
  <si>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</si>
  <si>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</si>
  <si>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</si>
  <si>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</si>
  <si>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</si>
  <si>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</si>
  <si>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</si>
  <si>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</si>
  <si>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</si>
  <si>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</si>
  <si>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</si>
  <si>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</si>
  <si>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</si>
  <si>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</si>
  <si>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</si>
  <si>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</si>
  <si>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</si>
  <si>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</si>
  <si>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</si>
  <si>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</si>
  <si>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</si>
  <si>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</si>
  <si>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</si>
  <si>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</si>
  <si>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</si>
  <si>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</si>
  <si>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</si>
  <si>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</si>
  <si>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</si>
  <si>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</si>
  <si>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</si>
  <si>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</si>
  <si>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</si>
  <si>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</si>
  <si>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</si>
  <si>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</si>
  <si>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</si>
  <si>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</si>
  <si>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</si>
  <si>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</si>
  <si>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</si>
  <si>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</si>
  <si>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</si>
  <si>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</si>
  <si>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</si>
  <si>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</si>
  <si>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</si>
  <si>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</si>
  <si>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</si>
  <si>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</si>
  <si>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</si>
  <si>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</si>
  <si>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</si>
  <si>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</si>
  <si>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</si>
  <si>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</si>
  <si>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</si>
  <si>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</si>
  <si>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</si>
  <si>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</si>
  <si>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</si>
  <si>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</si>
  <si>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</si>
  <si>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</si>
  <si>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</si>
  <si>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</si>
  <si>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</si>
  <si>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</si>
  <si>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</si>
  <si>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</si>
  <si>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</si>
  <si>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</si>
  <si>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</si>
  <si>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</si>
  <si>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</si>
  <si>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</si>
  <si>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</si>
  <si>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</si>
  <si>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</si>
  <si>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</si>
  <si>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</si>
  <si>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</si>
  <si>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</si>
  <si>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</si>
  <si>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</si>
  <si>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</si>
  <si>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</si>
  <si>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</si>
  <si>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</si>
  <si>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</si>
  <si>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</si>
  <si>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</si>
  <si>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</si>
  <si>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</si>
  <si>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</si>
  <si>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</si>
  <si>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</si>
  <si>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</si>
  <si>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</si>
  <si>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</si>
  <si>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</si>
  <si>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</si>
  <si>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</si>
  <si>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</si>
  <si>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</si>
  <si>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</si>
  <si>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</si>
  <si>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</si>
  <si>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</si>
  <si>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</si>
  <si>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</si>
  <si>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</si>
  <si>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</si>
  <si>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</si>
  <si>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</si>
  <si>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</si>
  <si>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</si>
  <si>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</si>
  <si>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</si>
  <si>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</si>
  <si>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</si>
  <si>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</si>
  <si>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</si>
  <si>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</si>
  <si>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</si>
  <si>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</si>
  <si>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</si>
  <si>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</si>
  <si>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</si>
  <si>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</si>
  <si>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</si>
  <si>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</si>
  <si>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</si>
  <si>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</si>
  <si>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</si>
  <si>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</si>
  <si>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</si>
  <si>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</si>
  <si>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</si>
  <si>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</si>
  <si>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</si>
  <si>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</si>
  <si>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</si>
  <si>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</si>
  <si>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</si>
  <si>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</si>
  <si>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</si>
  <si>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</si>
  <si>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</si>
  <si>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</si>
  <si>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</si>
  <si>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</si>
  <si>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</si>
  <si>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</si>
  <si>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</si>
  <si>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</si>
  <si>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</si>
  <si>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</si>
  <si>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</si>
  <si>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</si>
  <si>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</si>
  <si>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</si>
  <si>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</si>
  <si>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</si>
  <si>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</si>
  <si>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</si>
  <si>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</si>
  <si>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</si>
  <si>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</si>
  <si>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</si>
  <si>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</si>
  <si>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</si>
  <si>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</si>
  <si>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</si>
  <si>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</si>
  <si>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</si>
  <si>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</si>
  <si>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</si>
  <si>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</si>
  <si>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</si>
  <si>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</si>
  <si>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</si>
  <si>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</si>
  <si>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</si>
  <si>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</si>
  <si>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</si>
  <si>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</si>
  <si>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</si>
  <si>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</si>
  <si>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</si>
  <si>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</si>
  <si>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</si>
  <si>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</si>
  <si>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</si>
  <si>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</si>
  <si>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</si>
  <si>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</si>
  <si>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</si>
  <si>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</si>
  <si>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</si>
  <si>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</si>
  <si>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</si>
  <si>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</si>
  <si>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</si>
  <si>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</si>
  <si>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</si>
  <si>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</si>
  <si>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</si>
  <si>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</si>
  <si>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</si>
  <si>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</si>
  <si>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</si>
  <si>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</si>
  <si>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</si>
  <si>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</si>
  <si>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</si>
  <si>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</si>
  <si>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</si>
  <si>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</si>
  <si>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</si>
  <si>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</si>
  <si>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</si>
  <si>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</si>
  <si>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</si>
  <si>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</si>
  <si>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</si>
  <si>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</si>
  <si>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</si>
  <si>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</si>
  <si>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</si>
  <si>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</si>
  <si>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</si>
  <si>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</si>
  <si>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</si>
  <si>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</si>
  <si>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</si>
  <si>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</si>
  <si>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</si>
  <si>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</si>
  <si>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</si>
  <si>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</si>
  <si>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</si>
  <si>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</si>
  <si>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</si>
  <si>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</si>
  <si>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</si>
  <si>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</si>
  <si>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</si>
  <si>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</si>
  <si>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</si>
  <si>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</si>
  <si>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</si>
  <si>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</si>
  <si>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</si>
  <si>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</si>
  <si>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</si>
  <si>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</si>
  <si>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</si>
  <si>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</si>
  <si>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</si>
  <si>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</si>
  <si>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</si>
  <si>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</si>
  <si>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</si>
  <si>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</si>
  <si>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</si>
  <si>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</si>
  <si>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</si>
  <si>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</si>
  <si>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</si>
  <si>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</si>
  <si>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</si>
  <si>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</si>
  <si>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</si>
  <si>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</si>
  <si>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</si>
  <si>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</si>
  <si>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</si>
  <si>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</si>
  <si>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</si>
  <si>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</si>
  <si>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</si>
  <si>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</si>
  <si>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</si>
  <si>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</si>
  <si>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</si>
  <si>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</si>
  <si>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</si>
  <si>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</si>
  <si>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</si>
  <si>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</si>
  <si>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</si>
  <si>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</si>
  <si>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</si>
  <si>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</si>
  <si>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</si>
  <si>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</si>
  <si>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</si>
  <si>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</si>
  <si>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</si>
  <si>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</si>
  <si>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</si>
  <si>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</si>
  <si>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</si>
  <si>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</si>
  <si>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</si>
  <si>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</si>
  <si>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</si>
  <si>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</si>
  <si>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</si>
  <si>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</si>
  <si>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</si>
  <si>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</si>
  <si>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</si>
  <si>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</si>
  <si>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</si>
  <si>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</si>
  <si>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</si>
  <si>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</si>
  <si>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</si>
  <si>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</si>
  <si>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</si>
  <si>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</si>
  <si>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</si>
  <si>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</si>
  <si>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</si>
  <si>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</si>
  <si>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</si>
  <si>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</si>
  <si>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</si>
  <si>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</si>
  <si>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</si>
  <si>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</si>
  <si>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</si>
  <si>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</si>
  <si>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</si>
  <si>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</si>
  <si>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</si>
  <si>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</si>
  <si>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</si>
  <si>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</si>
  <si>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</si>
  <si>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</si>
  <si>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</si>
  <si>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</si>
  <si>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</si>
  <si>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</si>
  <si>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</si>
  <si>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</si>
  <si>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</si>
  <si>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</si>
  <si>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</si>
  <si>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</si>
  <si>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</si>
  <si>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</si>
  <si>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</si>
  <si>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</si>
  <si>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</si>
  <si>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</si>
  <si>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</si>
  <si>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</si>
  <si>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</si>
  <si>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</si>
  <si>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</si>
  <si>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</si>
  <si>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</si>
  <si>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</si>
  <si>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</si>
  <si>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</si>
  <si>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</si>
  <si>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</si>
  <si>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</si>
  <si>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</si>
  <si>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</si>
  <si>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</si>
  <si>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</si>
  <si>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</si>
  <si>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</si>
  <si>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</si>
  <si>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</si>
  <si>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</si>
  <si>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</si>
  <si>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</si>
  <si>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</si>
  <si>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</si>
  <si>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</si>
  <si>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</si>
  <si>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</si>
  <si>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</si>
  <si>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</si>
  <si>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</si>
  <si>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</si>
  <si>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</si>
  <si>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</si>
  <si>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</si>
  <si>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</si>
  <si>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</si>
  <si>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</si>
  <si>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</si>
  <si>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</si>
  <si>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</si>
  <si>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</si>
  <si>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</si>
  <si>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</si>
  <si>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</si>
  <si>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</si>
  <si>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</si>
  <si>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</si>
  <si>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</si>
  <si>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</si>
  <si>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</si>
  <si>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</si>
  <si>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</si>
  <si>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</si>
  <si>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</si>
  <si>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</si>
  <si>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</si>
  <si>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</si>
  <si>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</si>
  <si>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</si>
  <si>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</si>
  <si>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</si>
  <si>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</si>
  <si>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</si>
  <si>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</si>
  <si>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</si>
  <si>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</si>
  <si>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</si>
  <si>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</si>
  <si>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</si>
  <si>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</si>
  <si>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</si>
  <si>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</si>
  <si>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</si>
  <si>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</si>
  <si>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</si>
  <si>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</si>
  <si>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</si>
  <si>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</si>
  <si>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</si>
  <si>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</si>
  <si>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</si>
  <si>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</si>
  <si>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</si>
  <si>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</si>
  <si>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</si>
  <si>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</si>
  <si>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</si>
  <si>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</si>
  <si>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</si>
  <si>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</si>
  <si>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</si>
  <si>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</si>
  <si>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</si>
  <si>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</si>
  <si>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</si>
  <si>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</si>
  <si>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</si>
  <si>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</si>
  <si>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</si>
  <si>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</si>
  <si>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</si>
  <si>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</si>
  <si>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</si>
  <si>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</si>
  <si>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</si>
  <si>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</si>
  <si>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</si>
  <si>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</si>
  <si>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</si>
  <si>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</si>
  <si>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</si>
  <si>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</si>
  <si>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</si>
  <si>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</si>
  <si>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</si>
  <si>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</si>
  <si>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</si>
  <si>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</si>
  <si>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</si>
  <si>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</si>
  <si>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</si>
  <si>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</si>
  <si>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</si>
  <si>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</si>
  <si>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</si>
  <si>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</si>
  <si>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</si>
  <si>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</si>
  <si>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</si>
  <si>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</si>
  <si>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</si>
  <si>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</si>
  <si>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</si>
  <si>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</si>
  <si>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</si>
  <si>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</si>
  <si>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</si>
  <si>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</si>
  <si>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</si>
  <si>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</si>
  <si>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</si>
  <si>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</si>
  <si>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</si>
  <si>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</si>
  <si>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</si>
  <si>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</si>
  <si>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</si>
  <si>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</si>
  <si>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</si>
  <si>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</si>
  <si>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</si>
  <si>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</si>
  <si>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</si>
  <si>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</si>
  <si>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</si>
  <si>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</si>
  <si>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</si>
  <si>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</si>
  <si>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</si>
  <si>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</si>
  <si>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</si>
  <si>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</si>
  <si>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</si>
  <si>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</si>
  <si>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</si>
  <si>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</si>
  <si>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</si>
  <si>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</si>
  <si>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</si>
  <si>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</si>
  <si>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</si>
  <si>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</si>
  <si>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</si>
  <si>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</si>
  <si>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</si>
  <si>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</si>
  <si>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</si>
  <si>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</si>
  <si>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</si>
  <si>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</si>
  <si>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</si>
  <si>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</si>
  <si>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</si>
  <si>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</si>
  <si>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</si>
  <si>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</si>
  <si>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</si>
  <si>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</si>
  <si>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</si>
  <si>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</si>
  <si>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</si>
  <si>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</si>
  <si>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</si>
  <si>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</si>
  <si>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</si>
  <si>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</si>
  <si>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</si>
  <si>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</si>
  <si>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</si>
  <si>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</si>
  <si>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</si>
  <si>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</si>
  <si>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</si>
  <si>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</si>
  <si>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</si>
  <si>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</si>
  <si>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</si>
  <si>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</si>
  <si>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</si>
  <si>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</si>
  <si>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</si>
  <si>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</si>
  <si>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</si>
  <si>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</si>
  <si>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</si>
  <si>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</si>
  <si>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</si>
  <si>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</si>
  <si>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</si>
  <si>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</si>
  <si>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</si>
  <si>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</si>
  <si>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</si>
  <si>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</si>
  <si>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</si>
  <si>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</si>
  <si>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</si>
  <si>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</si>
  <si>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</si>
  <si>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</si>
  <si>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</si>
  <si>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</si>
  <si>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</si>
  <si>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</si>
  <si>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</si>
  <si>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</si>
  <si>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</si>
  <si>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</si>
  <si>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</si>
  <si>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</si>
  <si>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</si>
  <si>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</si>
  <si>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</si>
  <si>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</si>
  <si>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</si>
  <si>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</si>
  <si>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</si>
  <si>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</si>
  <si>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</si>
  <si>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</si>
  <si>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</si>
  <si>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</si>
  <si>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</si>
  <si>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</si>
  <si>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</si>
  <si>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</si>
  <si>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</si>
  <si>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</si>
  <si>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</si>
  <si>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</si>
  <si>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</si>
  <si>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</si>
  <si>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</si>
  <si>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</si>
  <si>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</si>
  <si>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</si>
  <si>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</si>
  <si>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</si>
  <si>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</si>
  <si>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</si>
  <si>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</si>
  <si>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</si>
  <si>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</si>
  <si>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</si>
  <si>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</si>
  <si>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</si>
  <si>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</si>
  <si>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</si>
  <si>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</si>
  <si>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</si>
  <si>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</si>
  <si>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</si>
  <si>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</si>
  <si>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</si>
  <si>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</si>
  <si>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</si>
  <si>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</si>
  <si>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</si>
  <si>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</si>
  <si>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</si>
  <si>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</si>
  <si>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</si>
  <si>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</si>
  <si>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</si>
  <si>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</si>
  <si>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</si>
  <si>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</si>
  <si>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</si>
  <si>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</si>
  <si>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</si>
  <si>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</si>
  <si>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</si>
  <si>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</si>
  <si>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</si>
  <si>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</si>
  <si>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</si>
  <si>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</si>
  <si>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</si>
  <si>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</si>
  <si>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</si>
  <si>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</si>
  <si>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</si>
  <si>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</si>
  <si>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</si>
  <si>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</si>
  <si>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</si>
  <si>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</si>
  <si>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</si>
  <si>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</si>
  <si>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</si>
  <si>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</si>
  <si>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</si>
  <si>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</si>
  <si>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</si>
  <si>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</si>
  <si>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</si>
  <si>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</si>
  <si>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</si>
  <si>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</si>
  <si>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</si>
  <si>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</si>
  <si>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</si>
  <si>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</si>
  <si>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</si>
  <si>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</si>
  <si>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</si>
  <si>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</si>
  <si>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</si>
  <si>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</si>
  <si>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</si>
  <si>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</si>
  <si>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</si>
  <si>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</si>
  <si>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</si>
  <si>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</si>
  <si>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</si>
  <si>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</si>
  <si>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</si>
  <si>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</si>
  <si>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</si>
  <si>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</si>
  <si>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</si>
  <si>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</si>
  <si>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</si>
  <si>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</si>
  <si>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</si>
  <si>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</si>
  <si>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</si>
  <si>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</si>
  <si>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</si>
  <si>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</si>
  <si>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</si>
  <si>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</si>
  <si>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</si>
  <si>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</si>
  <si>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</si>
  <si>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</si>
  <si>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</si>
  <si>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</si>
  <si>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</si>
  <si>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</si>
  <si>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</si>
  <si>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</si>
  <si>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</si>
  <si>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</si>
  <si>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</si>
  <si>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</si>
  <si>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</si>
  <si>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</si>
  <si>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</si>
  <si>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</si>
  <si>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</si>
  <si>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</si>
  <si>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</si>
  <si>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</si>
  <si>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</si>
  <si>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</si>
  <si>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</si>
  <si>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</si>
  <si>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</si>
  <si>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</si>
  <si>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</si>
  <si>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</si>
  <si>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</si>
  <si>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</si>
  <si>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</si>
  <si>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</si>
  <si>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</si>
  <si>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</si>
  <si>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</si>
  <si>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</si>
  <si>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</si>
  <si>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</si>
  <si>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</si>
  <si>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</si>
  <si>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</si>
  <si>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</si>
  <si>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</si>
  <si>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</si>
  <si>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</si>
  <si>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</si>
  <si>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</si>
  <si>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</si>
  <si>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</si>
  <si>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</si>
  <si>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</si>
  <si>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</si>
  <si>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</si>
  <si>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</si>
  <si>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</si>
  <si>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</si>
  <si>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</si>
  <si>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</si>
  <si>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</si>
  <si>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</si>
  <si>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</si>
  <si>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</si>
  <si>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</si>
  <si>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</si>
  <si>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</si>
  <si>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</si>
  <si>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</si>
  <si>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</si>
  <si>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</si>
  <si>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</si>
  <si>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</si>
  <si>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</si>
  <si>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</si>
  <si>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</si>
  <si>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</si>
  <si>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</si>
  <si>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</si>
  <si>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</si>
  <si>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</si>
  <si>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</si>
  <si>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</si>
  <si>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</si>
  <si>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</si>
  <si>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</si>
  <si>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</si>
  <si>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</si>
  <si>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</si>
  <si>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</si>
  <si>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</si>
  <si>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</si>
  <si>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</si>
  <si>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</si>
  <si>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</si>
  <si>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</si>
  <si>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</si>
  <si>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</si>
  <si>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</si>
  <si>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</si>
  <si>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</si>
  <si>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</si>
  <si>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</si>
  <si>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</si>
  <si>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</si>
  <si>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</si>
  <si>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</si>
  <si>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</si>
  <si>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</si>
  <si>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</si>
  <si>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</si>
  <si>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</si>
  <si>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</si>
  <si>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</si>
  <si>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</si>
  <si>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</si>
  <si>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</si>
  <si>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</si>
  <si>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</si>
  <si>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</si>
  <si>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</si>
  <si>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</si>
  <si>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</si>
  <si>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</si>
  <si>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</si>
  <si>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</si>
  <si>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</si>
  <si>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</si>
  <si>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</si>
  <si>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</si>
  <si>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</si>
  <si>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</si>
  <si>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</si>
  <si>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</si>
  <si>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</si>
  <si>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</si>
  <si>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</si>
  <si>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</si>
  <si>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</si>
  <si>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</si>
  <si>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</si>
  <si>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</si>
  <si>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</si>
  <si>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</si>
  <si>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</si>
  <si>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</si>
  <si>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</si>
  <si>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</si>
  <si>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</si>
  <si>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</si>
  <si>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</si>
  <si>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</si>
  <si>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</si>
  <si>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</si>
  <si>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</si>
  <si>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</si>
  <si>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</si>
  <si>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</si>
  <si>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</si>
  <si>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</si>
  <si>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</si>
  <si>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</si>
  <si>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</si>
  <si>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</si>
  <si>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</si>
  <si>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</si>
  <si>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</si>
  <si>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</si>
  <si>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</si>
  <si>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</si>
  <si>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</si>
  <si>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</si>
  <si>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</si>
  <si>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</si>
  <si>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</si>
  <si>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</si>
  <si>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</si>
  <si>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</si>
  <si>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</si>
  <si>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</si>
  <si>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</si>
  <si>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</si>
  <si>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</si>
  <si>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</si>
  <si>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</si>
  <si>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</si>
  <si>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</si>
  <si>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</si>
  <si>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</si>
  <si>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</si>
  <si>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</si>
  <si>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</si>
  <si>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</si>
  <si>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</si>
  <si>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</si>
  <si>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</si>
  <si>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</si>
  <si>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</si>
  <si>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</si>
  <si>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</si>
  <si>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</si>
  <si>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</si>
  <si>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</si>
  <si>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</si>
  <si>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</si>
  <si>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</si>
  <si>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</si>
  <si>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</si>
  <si>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</si>
  <si>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</si>
  <si>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</si>
  <si>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</si>
  <si>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</si>
  <si>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</si>
  <si>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</si>
  <si>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</si>
  <si>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</si>
  <si>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</si>
  <si>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</si>
  <si>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</si>
  <si>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</si>
  <si>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</si>
  <si>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</si>
  <si>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</si>
  <si>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</si>
  <si>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</si>
  <si>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</si>
  <si>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</si>
  <si>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</si>
  <si>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</si>
  <si>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</si>
  <si>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</si>
  <si>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</si>
  <si>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</si>
  <si>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</si>
  <si>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</si>
  <si>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</si>
  <si>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</si>
  <si>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</si>
  <si>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</si>
  <si>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</si>
  <si>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</si>
  <si>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</si>
  <si>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</si>
  <si>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</si>
  <si>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</si>
  <si>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</si>
  <si>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</si>
  <si>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</si>
  <si>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</si>
  <si>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</si>
  <si>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</si>
  <si>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</si>
  <si>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</si>
  <si>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</si>
  <si>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</si>
  <si>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</si>
  <si>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</si>
  <si>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</si>
  <si>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</si>
  <si>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</si>
  <si>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</si>
  <si>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</si>
  <si>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</si>
  <si>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</si>
  <si>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</si>
  <si>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</si>
  <si>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</si>
  <si>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</si>
  <si>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</si>
  <si>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</si>
  <si>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</si>
  <si>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</si>
  <si>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</si>
  <si>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</si>
  <si>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</si>
  <si>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</si>
  <si>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</si>
  <si>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</si>
  <si>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</si>
  <si>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</si>
  <si>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</si>
  <si>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</si>
  <si>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</si>
  <si>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</si>
  <si>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</si>
  <si>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</si>
  <si>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</si>
  <si>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</si>
  <si>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</si>
  <si>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</si>
  <si>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</si>
  <si>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</si>
  <si>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</si>
  <si>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</si>
  <si>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</si>
  <si>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</si>
  <si>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</si>
  <si>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</si>
  <si>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</si>
  <si>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</si>
  <si>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</si>
  <si>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</si>
  <si>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</si>
  <si>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</si>
  <si>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</si>
  <si>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</si>
  <si>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</si>
  <si>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</si>
  <si>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</si>
  <si>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</si>
  <si>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</si>
  <si>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</si>
  <si>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</si>
  <si>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</si>
  <si>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</si>
  <si>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</si>
  <si>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</si>
  <si>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</si>
  <si>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</si>
  <si>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</si>
  <si>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</si>
  <si>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</si>
  <si>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</si>
  <si>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</si>
  <si>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</si>
  <si>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</si>
  <si>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</si>
  <si>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</si>
  <si>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</si>
  <si>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</si>
  <si>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</si>
  <si>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</si>
  <si>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</si>
  <si>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</si>
  <si>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</si>
  <si>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</si>
  <si>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</si>
  <si>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</si>
  <si>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</si>
  <si>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</si>
  <si>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</si>
  <si>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</si>
  <si>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</si>
  <si>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</si>
  <si>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</si>
  <si>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</si>
  <si>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</si>
  <si>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</si>
  <si>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</si>
  <si>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</si>
  <si>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</si>
  <si>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</si>
  <si>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</si>
  <si>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</si>
  <si>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</si>
  <si>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</si>
  <si>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</si>
  <si>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</si>
  <si>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</si>
  <si>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</si>
  <si>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</si>
  <si>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</si>
  <si>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</si>
  <si>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</si>
  <si>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</si>
  <si>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</si>
  <si>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</si>
  <si>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</si>
  <si>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</si>
  <si>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</si>
  <si>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</si>
  <si>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</si>
  <si>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</si>
  <si>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</si>
  <si>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</si>
  <si>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</si>
  <si>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</si>
  <si>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</si>
  <si>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</si>
  <si>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</si>
  <si>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</si>
  <si>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</si>
  <si>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</si>
  <si>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</si>
  <si>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</si>
  <si>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</si>
  <si>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</si>
  <si>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</si>
  <si>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</si>
  <si>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</si>
  <si>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</si>
  <si>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</si>
  <si>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</si>
  <si>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</si>
  <si>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</si>
  <si>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</si>
  <si>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</si>
  <si>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</si>
  <si>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</si>
  <si>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</si>
  <si>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</si>
  <si>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</si>
  <si>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</si>
  <si>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</si>
  <si>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</si>
  <si>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</si>
  <si>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</si>
  <si>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</si>
  <si>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</si>
  <si>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</si>
  <si>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</si>
  <si>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</si>
  <si>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</si>
  <si>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</si>
  <si>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</si>
  <si>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</si>
  <si>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</si>
  <si>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</si>
  <si>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</si>
  <si>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</si>
  <si>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</si>
  <si>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</si>
  <si>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</si>
  <si>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</si>
  <si>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</si>
  <si>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</si>
  <si>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</si>
  <si>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</si>
  <si>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</si>
  <si>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</si>
  <si>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</si>
  <si>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</si>
  <si>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</si>
  <si>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</si>
  <si>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</si>
  <si>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</si>
  <si>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</si>
  <si>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</si>
  <si>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</si>
  <si>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</si>
  <si>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</si>
  <si>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</si>
  <si>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</si>
  <si>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</si>
  <si>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</si>
  <si>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</si>
  <si>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</si>
  <si>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</si>
  <si>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</si>
  <si>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</si>
  <si>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</si>
  <si>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</si>
  <si>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</si>
  <si>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</si>
  <si>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</si>
  <si>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</si>
  <si>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</si>
  <si>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</si>
  <si>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</si>
  <si>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</si>
  <si>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</si>
  <si>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</si>
  <si>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</si>
  <si>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</si>
  <si>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</si>
  <si>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</si>
  <si>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</si>
  <si>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</si>
  <si>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</si>
  <si>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</si>
  <si>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</si>
  <si>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</si>
  <si>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</si>
  <si>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</si>
  <si>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</si>
  <si>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</si>
  <si>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</si>
  <si>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</si>
  <si>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</si>
  <si>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</si>
  <si>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</si>
  <si>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</si>
  <si>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</si>
  <si>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</si>
  <si>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</si>
  <si>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</si>
  <si>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</si>
  <si>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</si>
  <si>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</si>
  <si>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</si>
  <si>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</si>
  <si>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</si>
  <si>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</si>
  <si>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</si>
  <si>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</si>
  <si>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</si>
  <si>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</si>
  <si>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</si>
  <si>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</si>
  <si>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</si>
  <si>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</si>
  <si>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</si>
  <si>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</si>
  <si>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</si>
  <si>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</si>
  <si>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</si>
  <si>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</si>
  <si>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</si>
  <si>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</si>
  <si>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</si>
  <si>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</si>
  <si>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</si>
  <si>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</si>
  <si>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</si>
  <si>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</si>
  <si>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</si>
  <si>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</si>
  <si>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</si>
  <si>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</si>
  <si>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</si>
  <si>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</si>
  <si>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</si>
  <si>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</si>
  <si>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</si>
  <si>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</si>
  <si>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</si>
  <si>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</si>
  <si>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</si>
  <si>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</si>
  <si>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</si>
  <si>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</si>
  <si>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</si>
  <si>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</si>
  <si>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</si>
  <si>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</si>
  <si>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</si>
  <si>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</si>
  <si>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</si>
  <si>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</si>
  <si>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</si>
  <si>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</si>
  <si>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</si>
  <si>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</si>
  <si>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</si>
  <si>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</si>
  <si>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</si>
  <si>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</si>
  <si>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</si>
  <si>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</si>
  <si>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</si>
  <si>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</si>
  <si>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</si>
  <si>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</si>
  <si>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</si>
  <si>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</si>
  <si>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</si>
  <si>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</si>
  <si>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</si>
  <si>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</si>
  <si>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</si>
  <si>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</si>
  <si>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</si>
  <si>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</si>
  <si>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</si>
  <si>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</si>
  <si>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</si>
  <si>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</si>
  <si>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</si>
  <si>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</si>
  <si>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</si>
  <si>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</si>
  <si>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</si>
  <si>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</si>
  <si>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</si>
  <si>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</si>
  <si>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</si>
  <si>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</si>
  <si>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</si>
  <si>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</si>
  <si>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</si>
  <si>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</si>
  <si>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</si>
  <si>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</si>
  <si>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</si>
  <si>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</si>
  <si>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</si>
  <si>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</si>
  <si>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</si>
  <si>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</si>
  <si>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</si>
  <si>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</si>
  <si>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</si>
  <si>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</si>
  <si>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</si>
  <si>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</si>
  <si>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</si>
  <si>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</si>
  <si>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</si>
  <si>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</si>
  <si>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</si>
  <si>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</si>
  <si>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</si>
  <si>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</si>
  <si>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</si>
  <si>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</si>
  <si>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</si>
  <si>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</si>
  <si>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</si>
  <si>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</si>
  <si>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</si>
  <si>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</si>
  <si>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</si>
  <si>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</si>
  <si>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</si>
  <si>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</si>
  <si>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</si>
  <si>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</si>
  <si>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</si>
  <si>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</si>
  <si>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</si>
  <si>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</si>
  <si>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</si>
  <si>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</si>
  <si>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</si>
  <si>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</si>
  <si>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</si>
  <si>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</si>
  <si>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</si>
  <si>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</si>
  <si>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</si>
  <si>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</si>
  <si>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</si>
  <si>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</si>
  <si>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</si>
  <si>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</si>
  <si>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</si>
  <si>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</si>
  <si>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</si>
  <si>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</si>
  <si>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</si>
  <si>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</si>
  <si>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</si>
  <si>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</si>
  <si>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</si>
  <si>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</si>
  <si>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</si>
  <si>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</si>
  <si>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</si>
  <si>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</si>
  <si>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</si>
  <si>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</si>
  <si>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</si>
  <si>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</si>
  <si>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</si>
  <si>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</si>
  <si>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</si>
  <si>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</si>
  <si>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</si>
  <si>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</si>
  <si>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</si>
  <si>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</si>
  <si>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</si>
  <si>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</si>
  <si>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</si>
  <si>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</si>
  <si>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</si>
  <si>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</si>
  <si>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</si>
  <si>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</si>
  <si>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</si>
  <si>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</si>
  <si>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</si>
  <si>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</si>
  <si>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</si>
  <si>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</si>
  <si>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</si>
  <si>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</si>
  <si>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</si>
  <si>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</si>
  <si>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</si>
  <si>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</si>
  <si>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</si>
  <si>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</si>
  <si>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</si>
  <si>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</si>
  <si>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</si>
  <si>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</si>
  <si>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</si>
  <si>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</si>
  <si>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</si>
  <si>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</si>
  <si>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</si>
  <si>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</si>
  <si>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</si>
  <si>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</si>
  <si>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</si>
  <si>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</si>
  <si>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</si>
  <si>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</si>
  <si>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</si>
  <si>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</si>
  <si>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</si>
  <si>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</si>
  <si>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</si>
  <si>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</si>
  <si>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</si>
  <si>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</si>
  <si>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</si>
  <si>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</si>
  <si>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</si>
  <si>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</si>
  <si>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</si>
  <si>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</si>
  <si>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</si>
  <si>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</si>
  <si>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</si>
  <si>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</si>
  <si>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</si>
  <si>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</si>
  <si>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</si>
  <si>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</si>
  <si>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</si>
  <si>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</si>
  <si>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</si>
  <si>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</si>
  <si>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</si>
  <si>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</si>
  <si>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</si>
  <si>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</si>
  <si>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</si>
  <si>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</si>
  <si>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</si>
  <si>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</si>
  <si>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</si>
  <si>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</si>
  <si>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</si>
  <si>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</si>
  <si>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</si>
  <si>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</si>
  <si>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</si>
  <si>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</si>
  <si>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</si>
  <si>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</si>
  <si>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</si>
  <si>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</si>
  <si>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</si>
  <si>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</si>
  <si>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</si>
  <si>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</si>
  <si>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</si>
  <si>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</si>
  <si>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</si>
  <si>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</si>
  <si>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</si>
  <si>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</si>
  <si>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</si>
  <si>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</si>
  <si>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</si>
  <si>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</si>
  <si>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</si>
  <si>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</si>
  <si>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</si>
  <si>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</si>
  <si>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</si>
  <si>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</si>
  <si>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</si>
  <si>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</si>
  <si>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</si>
  <si>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</si>
  <si>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</si>
  <si>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</si>
  <si>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</si>
  <si>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</si>
  <si>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</si>
  <si>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</si>
  <si>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</si>
  <si>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</si>
  <si>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</si>
  <si>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</si>
  <si>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</si>
  <si>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</si>
  <si>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</si>
  <si>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</si>
  <si>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</si>
  <si>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</si>
  <si>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</si>
  <si>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</si>
  <si>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</si>
  <si>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</si>
  <si>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</si>
  <si>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</si>
  <si>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</si>
  <si>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</si>
  <si>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</si>
  <si>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</si>
  <si>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</si>
  <si>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</si>
  <si>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</si>
  <si>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</si>
  <si>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</si>
  <si>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</si>
  <si>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</si>
  <si>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</si>
  <si>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</si>
  <si>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</si>
  <si>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</si>
  <si>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</si>
  <si>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</si>
  <si>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</si>
  <si>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</si>
  <si>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</si>
  <si>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</si>
  <si>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</si>
  <si>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</si>
  <si>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</si>
  <si>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</si>
  <si>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</si>
  <si>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</si>
  <si>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</si>
  <si>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</si>
  <si>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</si>
  <si>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</si>
  <si>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</si>
  <si>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</si>
  <si>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</si>
  <si>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</si>
  <si>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</si>
  <si>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</si>
  <si>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</si>
  <si>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</si>
  <si>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</si>
  <si>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</si>
  <si>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</si>
  <si>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</si>
  <si>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</si>
  <si>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</si>
  <si>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</si>
  <si>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</si>
  <si>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</si>
  <si>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</si>
  <si>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</si>
  <si>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</si>
  <si>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</si>
  <si>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</si>
  <si>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</si>
  <si>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</si>
  <si>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</si>
  <si>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</si>
  <si>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</si>
  <si>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</si>
  <si>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</si>
  <si>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</si>
  <si>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</si>
  <si>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</si>
  <si>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</si>
  <si>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</si>
  <si>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</si>
  <si>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</si>
  <si>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</si>
  <si>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</si>
  <si>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</si>
  <si>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</si>
  <si>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</si>
  <si>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</si>
  <si>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</si>
  <si>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</si>
  <si>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</si>
  <si>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</si>
  <si>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</si>
  <si>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</si>
  <si>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</si>
  <si>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</si>
  <si>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</si>
  <si>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</si>
  <si>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</si>
  <si>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</si>
  <si>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</si>
  <si>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</si>
  <si>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</si>
  <si>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</si>
  <si>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</si>
  <si>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</si>
  <si>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</si>
  <si>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</si>
  <si>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</si>
  <si>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</si>
  <si>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</si>
  <si>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</si>
  <si>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</si>
  <si>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</si>
  <si>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</si>
  <si>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</si>
  <si>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</si>
  <si>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</si>
  <si>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</si>
  <si>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</si>
  <si>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</si>
  <si>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</si>
  <si>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</si>
  <si>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</si>
  <si>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</si>
  <si>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</si>
  <si>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</si>
  <si>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</si>
  <si>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</si>
  <si>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</si>
  <si>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</si>
  <si>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</si>
  <si>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</si>
  <si>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</si>
  <si>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</si>
  <si>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</si>
  <si>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</si>
  <si>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</si>
  <si>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</si>
  <si>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</si>
  <si>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</si>
  <si>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</si>
  <si>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</si>
  <si>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</si>
  <si>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</si>
  <si>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</si>
  <si>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</si>
  <si>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</si>
  <si>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</si>
  <si>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</si>
  <si>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</si>
  <si>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</si>
  <si>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</si>
  <si>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</si>
  <si>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</si>
  <si>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</si>
  <si>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</si>
  <si>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</si>
  <si>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</si>
  <si>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</si>
  <si>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</si>
  <si>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</si>
  <si>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</si>
  <si>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</si>
  <si>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</si>
  <si>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</si>
  <si>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</si>
  <si>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</si>
  <si>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</si>
  <si>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</si>
  <si>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</si>
  <si>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</si>
  <si>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</si>
  <si>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</si>
  <si>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</si>
  <si>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</si>
  <si>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</si>
  <si>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</si>
  <si>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</si>
  <si>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</si>
  <si>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</si>
  <si>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</si>
  <si>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</si>
  <si>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</si>
  <si>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</si>
  <si>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</si>
  <si>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</si>
  <si>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</si>
  <si>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</si>
  <si>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</si>
  <si>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</si>
  <si>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</si>
  <si>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</si>
  <si>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</si>
  <si>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</si>
  <si>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</si>
  <si>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</si>
  <si>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</si>
  <si>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</si>
  <si>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</si>
  <si>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</si>
  <si>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</si>
  <si>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</si>
  <si>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</si>
  <si>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</si>
  <si>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</si>
  <si>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</si>
  <si>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</si>
  <si>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</si>
  <si>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</si>
  <si>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</si>
  <si>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</si>
  <si>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</si>
  <si>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</si>
  <si>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</si>
  <si>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</si>
  <si>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</si>
  <si>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</si>
  <si>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</si>
  <si>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</si>
  <si>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</si>
  <si>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</si>
  <si>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</si>
  <si>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</si>
  <si>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</si>
  <si>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</si>
  <si>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</si>
  <si>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</si>
  <si>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</si>
  <si>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</si>
  <si>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</si>
  <si>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</si>
  <si>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</si>
  <si>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</si>
  <si>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</si>
  <si>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</si>
  <si>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</si>
  <si>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</si>
  <si>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</si>
  <si>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</si>
  <si>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</si>
  <si>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</si>
  <si>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</si>
  <si>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</si>
  <si>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</si>
  <si>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</si>
  <si>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</si>
  <si>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</si>
  <si>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</si>
  <si>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</si>
  <si>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</si>
  <si>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</si>
  <si>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</si>
  <si>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</si>
  <si>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</si>
  <si>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</si>
  <si>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</si>
  <si>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</si>
  <si>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</si>
  <si>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</si>
  <si>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</si>
  <si>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</si>
  <si>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</si>
  <si>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</si>
  <si>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</si>
  <si>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</si>
  <si>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</si>
  <si>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</si>
  <si>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</si>
  <si>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</si>
  <si>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</si>
  <si>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</si>
  <si>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</si>
  <si>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</si>
  <si>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</si>
  <si>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</si>
  <si>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</si>
  <si>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</si>
  <si>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</si>
  <si>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</si>
  <si>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</si>
  <si>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</si>
  <si>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</si>
  <si>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</si>
  <si>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</si>
  <si>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</si>
  <si>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</si>
  <si>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</si>
  <si>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</si>
  <si>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</si>
  <si>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</si>
  <si>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</si>
  <si>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</si>
  <si>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</si>
  <si>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</si>
  <si>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</si>
  <si>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</si>
  <si>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</si>
  <si>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</si>
  <si>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</si>
  <si>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</si>
  <si>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</si>
  <si>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</si>
  <si>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</si>
  <si>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</si>
  <si>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</si>
  <si>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</si>
  <si>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</si>
  <si>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</si>
  <si>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</si>
  <si>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</si>
  <si>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</si>
  <si>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</si>
  <si>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</si>
  <si>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</si>
  <si>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</si>
  <si>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</si>
  <si>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</si>
  <si>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</si>
  <si>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</si>
  <si>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</si>
  <si>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</si>
  <si>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</si>
  <si>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</si>
  <si>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</si>
  <si>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</si>
  <si>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</si>
  <si>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</si>
  <si>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</si>
  <si>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</si>
  <si>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</si>
  <si>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</si>
  <si>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</si>
  <si>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</si>
  <si>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</si>
  <si>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</si>
  <si>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</si>
  <si>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</si>
  <si>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</si>
  <si>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</si>
  <si>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</si>
  <si>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</si>
  <si>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</si>
  <si>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</si>
  <si>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</si>
  <si>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</si>
  <si>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</si>
  <si>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</si>
  <si>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</si>
  <si>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</si>
  <si>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</si>
  <si>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</si>
  <si>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</si>
  <si>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</si>
  <si>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</si>
  <si>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</si>
  <si>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</si>
  <si>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</si>
  <si>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</si>
  <si>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</si>
  <si>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</si>
  <si>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</si>
  <si>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</si>
  <si>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</si>
  <si>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</si>
  <si>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</si>
  <si>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</si>
  <si>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</si>
  <si>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</si>
  <si>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</si>
  <si>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</si>
  <si>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</si>
  <si>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</si>
  <si>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</si>
  <si>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</si>
  <si>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</si>
  <si>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</si>
  <si>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</si>
  <si>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</si>
  <si>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</si>
  <si>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</si>
  <si>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</si>
  <si>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</si>
  <si>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</si>
  <si>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</si>
  <si>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</si>
  <si>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</si>
  <si>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</si>
  <si>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</si>
  <si>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</si>
  <si>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</si>
  <si>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</si>
  <si>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</si>
  <si>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</si>
  <si>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</si>
  <si>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</si>
  <si>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</si>
  <si>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</si>
  <si>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</si>
  <si>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</si>
  <si>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</si>
  <si>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</si>
  <si>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</si>
  <si>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</si>
  <si>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</si>
  <si>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</si>
  <si>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</si>
  <si>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</si>
  <si>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</si>
  <si>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</si>
  <si>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</si>
  <si>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</si>
  <si>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</si>
  <si>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</si>
  <si>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</si>
  <si>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</si>
  <si>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</si>
  <si>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</si>
  <si>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</si>
  <si>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</si>
  <si>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</si>
  <si>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</si>
  <si>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</si>
  <si>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</si>
  <si>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</si>
  <si>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</si>
  <si>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</si>
  <si>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</si>
  <si>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</si>
  <si>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</si>
  <si>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</si>
  <si>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</si>
  <si>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</si>
  <si>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</si>
  <si>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</si>
  <si>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</si>
  <si>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</si>
  <si>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</si>
  <si>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</si>
  <si>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</si>
  <si>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</si>
  <si>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</si>
  <si>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</si>
  <si>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</si>
  <si>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</si>
  <si>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</si>
  <si>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</si>
  <si>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</si>
  <si>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</si>
  <si>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</si>
  <si>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</si>
  <si>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</si>
  <si>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</si>
  <si>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</si>
  <si>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</si>
  <si>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</si>
  <si>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</si>
  <si>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</si>
  <si>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</si>
  <si>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</si>
  <si>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</si>
  <si>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</si>
  <si>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</si>
  <si>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</si>
  <si>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</si>
  <si>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</si>
  <si>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</si>
  <si>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</si>
  <si>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</si>
  <si>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</si>
  <si>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</si>
  <si>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</si>
  <si>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</si>
  <si>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</si>
  <si>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</si>
  <si>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</si>
  <si>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</si>
  <si>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</si>
  <si>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</si>
  <si>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</si>
  <si>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</si>
  <si>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</si>
  <si>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</si>
  <si>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</si>
  <si>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</si>
  <si>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</si>
  <si>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</si>
  <si>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</si>
  <si>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</si>
  <si>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</si>
  <si>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</si>
  <si>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</si>
  <si>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</si>
  <si>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</si>
  <si>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</si>
  <si>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</si>
  <si>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</si>
  <si>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</si>
  <si>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</si>
  <si>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</si>
  <si>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</si>
  <si>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</si>
  <si>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</si>
  <si>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</si>
  <si>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</si>
  <si>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</si>
  <si>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</si>
  <si>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</si>
  <si>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</si>
  <si>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</si>
  <si>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</si>
  <si>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</si>
  <si>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</si>
  <si>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</si>
  <si>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</si>
  <si>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</si>
  <si>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</si>
  <si>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</si>
  <si>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</si>
  <si>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</si>
  <si>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</si>
  <si>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</si>
  <si>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</si>
  <si>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</si>
  <si>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</si>
  <si>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</si>
  <si>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</si>
  <si>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</si>
  <si>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</si>
  <si>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</si>
  <si>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</si>
  <si>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</si>
  <si>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</si>
  <si>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</si>
  <si>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</si>
  <si>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</si>
  <si>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</si>
  <si>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</si>
  <si>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</si>
  <si>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</si>
  <si>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</si>
  <si>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</si>
  <si>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</si>
  <si>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</si>
  <si>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</si>
  <si>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</si>
  <si>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</si>
  <si>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</si>
  <si>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</si>
  <si>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</si>
  <si>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</si>
  <si>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</si>
  <si>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</si>
  <si>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</si>
  <si>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</si>
  <si>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</si>
  <si>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</si>
  <si>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</si>
  <si>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</si>
  <si>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</si>
  <si>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</si>
  <si>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</si>
  <si>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</si>
  <si>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</si>
  <si>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</si>
  <si>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</si>
  <si>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</si>
  <si>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</si>
  <si>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</si>
  <si>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</si>
  <si>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</si>
  <si>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</si>
  <si>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</si>
  <si>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</si>
  <si>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</si>
  <si>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</si>
  <si>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</si>
  <si>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</si>
  <si>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</si>
  <si>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</si>
  <si>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</si>
  <si>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</si>
  <si>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</si>
  <si>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</si>
  <si>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</si>
  <si>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</si>
  <si>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</si>
  <si>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</si>
  <si>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</si>
  <si>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</si>
  <si>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</si>
  <si>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</si>
  <si>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</si>
  <si>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</si>
  <si>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</si>
  <si>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</si>
  <si>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</si>
  <si>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</si>
  <si>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</si>
  <si>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</si>
  <si>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</si>
  <si>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</si>
  <si>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</si>
  <si>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</si>
  <si>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</si>
  <si>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</si>
  <si>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</si>
  <si>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</si>
  <si>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</si>
  <si>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</si>
  <si>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</si>
  <si>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</si>
  <si>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</si>
  <si>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</si>
  <si>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</si>
  <si>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</si>
  <si>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</si>
  <si>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</si>
  <si>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</si>
  <si>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</si>
  <si>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</si>
  <si>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</si>
  <si>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</si>
  <si>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</si>
  <si>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</si>
  <si>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</si>
  <si>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</si>
  <si>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</si>
  <si>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</si>
  <si>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</si>
  <si>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</si>
  <si>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</si>
  <si>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</si>
  <si>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</si>
  <si>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</si>
  <si>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</si>
  <si>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</si>
  <si>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</si>
  <si>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</si>
  <si>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</si>
  <si>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</si>
  <si>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</si>
  <si>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</si>
  <si>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</si>
  <si>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</si>
  <si>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</si>
  <si>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</si>
  <si>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</si>
  <si>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</si>
  <si>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</si>
  <si>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</si>
  <si>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</si>
  <si>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</si>
  <si>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</si>
  <si>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</si>
  <si>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</si>
  <si>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</si>
  <si>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</si>
  <si>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</si>
  <si>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</si>
  <si>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</si>
  <si>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</si>
  <si>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</si>
  <si>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</si>
  <si>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</si>
  <si>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</si>
  <si>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</si>
  <si>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</si>
  <si>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</si>
  <si>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</si>
  <si>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</si>
  <si>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</si>
  <si>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</si>
  <si>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</si>
  <si>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</si>
  <si>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</si>
  <si>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</si>
  <si>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</si>
  <si>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</si>
  <si>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</si>
  <si>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</si>
  <si>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</si>
  <si>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</si>
  <si>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</si>
  <si>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</si>
  <si>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</si>
  <si>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</si>
  <si>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</si>
  <si>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</si>
  <si>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</si>
  <si>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</si>
  <si>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</si>
  <si>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</si>
  <si>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</si>
  <si>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</si>
  <si>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</si>
  <si>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</si>
  <si>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</si>
  <si>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</si>
  <si>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</si>
  <si>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</si>
  <si>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</si>
  <si>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</si>
  <si>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</si>
  <si>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</si>
  <si>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</si>
  <si>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</si>
  <si>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</si>
  <si>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</si>
  <si>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</si>
  <si>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</si>
  <si>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</si>
  <si>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</si>
  <si>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</si>
  <si>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</si>
  <si>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</si>
  <si>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</si>
  <si>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</si>
  <si>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</si>
  <si>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</si>
  <si>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</si>
  <si>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</si>
  <si>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</si>
  <si>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</si>
  <si>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</si>
  <si>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</si>
  <si>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</si>
  <si>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</si>
  <si>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</si>
  <si>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</si>
  <si>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</si>
  <si>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</si>
  <si>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</si>
  <si>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</si>
  <si>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</si>
  <si>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</si>
  <si>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</si>
  <si>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</si>
  <si>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</si>
  <si>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</si>
  <si>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</si>
  <si>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</si>
  <si>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</si>
  <si>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</si>
  <si>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</si>
  <si>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</si>
  <si>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</si>
  <si>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</si>
  <si>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</si>
  <si>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</si>
  <si>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</si>
  <si>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</si>
  <si>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</si>
  <si>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</si>
  <si>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</si>
  <si>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</si>
  <si>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</si>
  <si>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</si>
  <si>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</si>
  <si>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</si>
  <si>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</si>
  <si>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</si>
  <si>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</si>
  <si>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</si>
  <si>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</si>
  <si>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</si>
  <si>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</si>
  <si>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</si>
  <si>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</si>
  <si>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</si>
  <si>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</si>
  <si>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</si>
  <si>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</si>
  <si>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</si>
  <si>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</si>
  <si>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</si>
  <si>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</si>
  <si>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</si>
  <si>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</si>
  <si>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</si>
  <si>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</si>
  <si>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</si>
  <si>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</si>
  <si>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</si>
  <si>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</si>
  <si>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</si>
  <si>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</si>
  <si>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</si>
  <si>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</si>
  <si>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</si>
  <si>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</si>
  <si>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</si>
  <si>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</si>
  <si>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</si>
  <si>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</si>
  <si>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</si>
  <si>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</si>
  <si>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</si>
  <si>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</si>
  <si>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</si>
  <si>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</si>
  <si>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</si>
  <si>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</si>
  <si>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</si>
  <si>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</si>
  <si>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</si>
  <si>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</si>
  <si>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</si>
  <si>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</si>
  <si>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</si>
  <si>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</si>
  <si>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</si>
  <si>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</si>
  <si>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</si>
  <si>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</si>
  <si>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</si>
  <si>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</si>
  <si>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</si>
  <si>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</si>
  <si>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</si>
  <si>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</si>
  <si>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</si>
  <si>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</si>
  <si>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</si>
  <si>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</si>
  <si>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</si>
  <si>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</si>
  <si>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</si>
  <si>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</si>
  <si>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</si>
  <si>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</si>
  <si>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</si>
  <si>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</si>
  <si>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</si>
  <si>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</si>
  <si>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</si>
  <si>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</si>
  <si>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</si>
  <si>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</si>
  <si>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</si>
  <si>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</si>
  <si>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</si>
  <si>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</si>
  <si>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</si>
  <si>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</si>
  <si>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</si>
  <si>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</si>
  <si>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</si>
  <si>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</si>
  <si>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</si>
  <si>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</si>
  <si>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</si>
  <si>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</si>
  <si>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</si>
  <si>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</si>
  <si>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</si>
  <si>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</si>
  <si>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</si>
  <si>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</si>
  <si>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</si>
  <si>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</si>
  <si>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</si>
  <si>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</si>
  <si>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</si>
  <si>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</si>
  <si>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</si>
  <si>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</si>
  <si>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</si>
  <si>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</si>
  <si>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</si>
  <si>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</si>
  <si>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</si>
  <si>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</si>
  <si>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</si>
  <si>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</si>
  <si>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</si>
  <si>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</si>
  <si>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</si>
  <si>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</si>
  <si>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</si>
  <si>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</si>
  <si>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</si>
  <si>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</si>
  <si>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</si>
  <si>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</si>
  <si>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</si>
  <si>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</si>
  <si>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</si>
  <si>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</si>
  <si>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</si>
  <si>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</si>
  <si>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</si>
  <si>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</si>
  <si>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</si>
  <si>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</si>
  <si>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</si>
  <si>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</si>
  <si>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</si>
  <si>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</si>
  <si>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</si>
  <si>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</si>
  <si>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</si>
  <si>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</si>
  <si>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</si>
  <si>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</si>
  <si>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</si>
  <si>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</si>
  <si>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</si>
  <si>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</si>
  <si>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</si>
  <si>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</si>
  <si>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</si>
  <si>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</si>
  <si>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</si>
  <si>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</si>
  <si>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</si>
  <si>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</si>
  <si>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</si>
  <si>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</si>
  <si>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</si>
  <si>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</si>
  <si>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</si>
  <si>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</si>
  <si>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</si>
  <si>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</si>
  <si>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</si>
  <si>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</si>
  <si>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</si>
  <si>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</si>
  <si>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</si>
  <si>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</si>
  <si>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</si>
  <si>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</si>
  <si>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</si>
  <si>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</si>
  <si>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</si>
  <si>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</si>
  <si>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</si>
  <si>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</si>
  <si>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</si>
  <si>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</si>
  <si>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</si>
  <si>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</si>
  <si>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</si>
  <si>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</si>
  <si>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</si>
  <si>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</si>
  <si>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</si>
  <si>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</si>
  <si>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</si>
  <si>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</si>
  <si>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</si>
  <si>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</si>
  <si>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</si>
  <si>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</si>
  <si>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</si>
  <si>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</si>
  <si>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</si>
  <si>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</si>
  <si>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</si>
  <si>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</si>
  <si>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</si>
  <si>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</si>
  <si>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</si>
  <si>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</si>
  <si>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</si>
  <si>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</si>
  <si>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</si>
  <si>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</si>
  <si>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</si>
  <si>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</si>
  <si>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</si>
  <si>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</si>
  <si>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</si>
  <si>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</si>
  <si>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</si>
  <si>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</si>
  <si>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</si>
  <si>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</si>
  <si>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</si>
  <si>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</si>
  <si>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</si>
  <si>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</si>
  <si>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</si>
  <si>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</si>
  <si>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</si>
  <si>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</si>
  <si>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</si>
  <si>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</si>
  <si>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</si>
  <si>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</si>
  <si>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</si>
  <si>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</si>
  <si>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</si>
  <si>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</si>
  <si>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</si>
  <si>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</si>
  <si>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</si>
  <si>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</si>
  <si>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</si>
  <si>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</si>
  <si>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</si>
  <si>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</si>
  <si>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</si>
  <si>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</si>
  <si>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</si>
  <si>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</si>
  <si>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</si>
  <si>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</si>
  <si>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</si>
  <si>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</si>
  <si>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</si>
  <si>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</si>
  <si>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</si>
  <si>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</si>
  <si>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</si>
  <si>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</si>
  <si>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</si>
  <si>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</si>
  <si>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</si>
  <si>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</si>
  <si>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</si>
  <si>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</si>
  <si>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</si>
  <si>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</si>
  <si>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</si>
  <si>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</si>
  <si>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</si>
  <si>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</si>
  <si>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</si>
  <si>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</si>
  <si>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</si>
  <si>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</si>
  <si>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</si>
  <si>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</si>
  <si>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</si>
  <si>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</si>
  <si>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</si>
  <si>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</si>
  <si>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</si>
  <si>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</si>
  <si>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</si>
  <si>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</si>
  <si>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</si>
  <si>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</si>
  <si>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</si>
  <si>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</si>
  <si>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</si>
  <si>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</si>
  <si>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</si>
  <si>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</si>
  <si>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</si>
  <si>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</si>
  <si>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</si>
  <si>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</si>
  <si>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</si>
  <si>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</si>
  <si>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</si>
  <si>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</si>
  <si>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</si>
  <si>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</si>
  <si>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</si>
  <si>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</si>
  <si>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</si>
  <si>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</si>
  <si>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</si>
  <si>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</si>
  <si>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</si>
  <si>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</si>
  <si>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</si>
  <si>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</si>
  <si>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</si>
  <si>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</si>
  <si>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</si>
  <si>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</si>
  <si>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</si>
  <si>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</si>
  <si>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</si>
  <si>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</si>
  <si>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</si>
  <si>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</si>
  <si>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</si>
  <si>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</si>
  <si>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</si>
  <si>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</si>
  <si>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</si>
  <si>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</si>
  <si>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</si>
  <si>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</si>
  <si>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</si>
  <si>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</si>
  <si>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</si>
  <si>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</si>
  <si>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</si>
  <si>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</si>
  <si>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</si>
  <si>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</si>
  <si>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</si>
  <si>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</si>
  <si>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</si>
  <si>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</si>
  <si>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</si>
  <si>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</si>
  <si>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</si>
  <si>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</si>
  <si>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</si>
  <si>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</si>
  <si>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</si>
  <si>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</si>
  <si>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</si>
  <si>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</si>
  <si>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</si>
  <si>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</si>
  <si>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</si>
  <si>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</si>
  <si>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</si>
  <si>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</si>
  <si>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</si>
  <si>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</si>
  <si>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</si>
  <si>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</si>
  <si>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</si>
  <si>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</si>
  <si>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</si>
  <si>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</si>
  <si>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</si>
  <si>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</si>
  <si>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</si>
  <si>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</si>
  <si>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</si>
  <si>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</si>
  <si>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</si>
  <si>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</si>
  <si>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</si>
  <si>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</si>
  <si>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</si>
  <si>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</si>
  <si>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</si>
  <si>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</si>
  <si>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</si>
  <si>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</si>
  <si>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</si>
  <si>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</si>
  <si>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</si>
  <si>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</si>
  <si>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</si>
  <si>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</si>
  <si>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</si>
  <si>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</si>
  <si>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</si>
  <si>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</si>
  <si>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</si>
  <si>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</si>
  <si>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</si>
  <si>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</si>
  <si>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</si>
  <si>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</si>
  <si>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</si>
  <si>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</si>
  <si>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</si>
  <si>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</si>
  <si>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</si>
  <si>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</si>
  <si>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</si>
  <si>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</si>
  <si>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</si>
  <si>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</si>
  <si>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</si>
  <si>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</si>
  <si>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</si>
  <si>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</si>
  <si>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</si>
  <si>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</si>
  <si>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</si>
  <si>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</si>
  <si>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</si>
  <si>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</si>
  <si>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</si>
  <si>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</si>
  <si>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</si>
  <si>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</si>
  <si>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</si>
  <si>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</si>
  <si>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</si>
  <si>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</si>
  <si>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</si>
  <si>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</si>
  <si>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</si>
  <si>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</si>
  <si>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</si>
  <si>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</si>
  <si>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</si>
  <si>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</si>
  <si>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</si>
  <si>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</si>
  <si>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</si>
  <si>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</si>
  <si>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</si>
  <si>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</si>
  <si>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</si>
  <si>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</si>
  <si>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</si>
  <si>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</si>
  <si>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</si>
  <si>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</si>
  <si>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</si>
  <si>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</si>
  <si>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</si>
  <si>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</si>
  <si>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</si>
  <si>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</si>
  <si>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</si>
  <si>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</si>
  <si>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</si>
  <si>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</si>
  <si>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</si>
  <si>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</si>
  <si>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</si>
  <si>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</si>
  <si>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</si>
  <si>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</si>
  <si>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</si>
  <si>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</si>
  <si>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</si>
  <si>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</si>
  <si>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</si>
  <si>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</si>
  <si>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</si>
  <si>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</si>
  <si>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</si>
  <si>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</si>
  <si>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</si>
  <si>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</si>
  <si>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</si>
  <si>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</si>
  <si>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</si>
  <si>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</si>
  <si>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</si>
  <si>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</si>
  <si>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</si>
  <si>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</si>
  <si>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</si>
  <si>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</si>
  <si>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</si>
  <si>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</si>
  <si>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</si>
  <si>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</si>
  <si>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</si>
  <si>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</si>
  <si>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</si>
  <si>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</si>
  <si>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</si>
  <si>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</si>
  <si>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</si>
  <si>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</si>
  <si>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</si>
  <si>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</si>
  <si>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</si>
  <si>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</si>
  <si>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</si>
  <si>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</si>
  <si>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</si>
  <si>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</si>
  <si>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</si>
  <si>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</si>
  <si>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</si>
  <si>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</si>
  <si>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</si>
  <si>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</si>
  <si>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</si>
  <si>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</si>
  <si>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</si>
  <si>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</si>
  <si>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</si>
  <si>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</si>
  <si>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</si>
  <si>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</si>
  <si>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</si>
  <si>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</si>
  <si>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</si>
  <si>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</si>
  <si>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</si>
  <si>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</si>
  <si>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</si>
  <si>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</si>
  <si>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</si>
  <si>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</si>
  <si>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</si>
  <si>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</si>
  <si>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</si>
  <si>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</si>
  <si>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</si>
  <si>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</si>
  <si>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</si>
  <si>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</si>
  <si>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</si>
  <si>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</si>
  <si>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</si>
  <si>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</si>
  <si>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</si>
  <si>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</si>
  <si>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</si>
  <si>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</si>
  <si>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</si>
  <si>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</si>
  <si>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</si>
  <si>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</si>
  <si>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</si>
  <si>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</si>
  <si>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</si>
  <si>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</si>
  <si>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</si>
  <si>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</si>
  <si>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</si>
  <si>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</si>
  <si>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</si>
  <si>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</si>
  <si>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</si>
  <si>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</si>
  <si>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</si>
  <si>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</si>
  <si>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</si>
  <si>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</si>
  <si>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</si>
  <si>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</si>
  <si>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</si>
  <si>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</si>
  <si>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</si>
  <si>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</si>
  <si>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</si>
  <si>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</si>
  <si>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</si>
  <si>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</si>
  <si>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</si>
  <si>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</si>
  <si>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</si>
  <si>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</si>
  <si>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</si>
  <si>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</si>
  <si>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</si>
  <si>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</si>
  <si>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</si>
  <si>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</si>
  <si>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</si>
  <si>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</si>
  <si>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</si>
  <si>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</si>
  <si>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</si>
  <si>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</si>
  <si>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</si>
  <si>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</si>
  <si>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</si>
  <si>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</si>
  <si>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</si>
  <si>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</si>
  <si>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</si>
  <si>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</si>
  <si>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</si>
  <si>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</si>
  <si>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</si>
  <si>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</si>
  <si>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</si>
  <si>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</si>
  <si>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</si>
  <si>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</si>
  <si>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</si>
  <si>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</si>
  <si>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</si>
  <si>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</si>
  <si>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</si>
  <si>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</si>
  <si>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</si>
  <si>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</si>
  <si>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</si>
  <si>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</si>
  <si>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</si>
  <si>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</si>
  <si>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</si>
  <si>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</si>
  <si>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</si>
  <si>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</si>
  <si>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</si>
  <si>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</si>
  <si>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</si>
  <si>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</si>
  <si>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</si>
  <si>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</si>
  <si>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</si>
  <si>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</si>
  <si>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</si>
  <si>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</si>
  <si>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</si>
  <si>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</si>
  <si>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</si>
  <si>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</si>
  <si>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</si>
  <si>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</si>
  <si>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</si>
  <si>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</si>
  <si>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</si>
  <si>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</si>
  <si>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</si>
  <si>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</si>
  <si>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</si>
  <si>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</si>
  <si>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</si>
  <si>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</si>
  <si>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</si>
  <si>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</si>
  <si>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</si>
  <si>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</si>
  <si>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</si>
  <si>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</si>
  <si>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</si>
  <si>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</si>
  <si>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</si>
  <si>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</si>
  <si>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</si>
  <si>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</si>
  <si>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</si>
  <si>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</si>
  <si>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</si>
  <si>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</si>
  <si>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</si>
  <si>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</si>
  <si>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</si>
  <si>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</si>
  <si>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</si>
  <si>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</si>
  <si>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</si>
  <si>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</si>
  <si>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</si>
  <si>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</si>
  <si>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</si>
  <si>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</si>
  <si>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</si>
  <si>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</si>
  <si>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</si>
  <si>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</si>
  <si>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</si>
  <si>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</si>
  <si>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</si>
  <si>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</si>
  <si>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</si>
  <si>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</si>
  <si>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</si>
  <si>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</si>
  <si>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</si>
  <si>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</si>
  <si>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</si>
  <si>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</si>
  <si>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</si>
  <si>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</si>
  <si>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</si>
  <si>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</si>
  <si>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</si>
  <si>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</si>
  <si>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</si>
  <si>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</si>
  <si>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</si>
  <si>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</si>
  <si>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</si>
  <si>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</si>
  <si>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</si>
  <si>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</si>
  <si>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</si>
  <si>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</si>
  <si>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</si>
  <si>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</si>
  <si>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</si>
  <si>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</si>
  <si>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</si>
  <si>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</si>
  <si>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</si>
  <si>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</si>
  <si>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</si>
  <si>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</si>
  <si>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</si>
  <si>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</si>
  <si>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</si>
  <si>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</si>
  <si>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</si>
  <si>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</si>
  <si>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</si>
  <si>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</si>
  <si>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</si>
  <si>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</si>
  <si>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</si>
  <si>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</si>
  <si>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</si>
  <si>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</si>
  <si>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</si>
  <si>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</si>
  <si>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</si>
  <si>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</si>
  <si>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</si>
  <si>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</si>
  <si>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</si>
  <si>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</si>
  <si>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</si>
  <si>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</si>
  <si>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</si>
  <si>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</si>
  <si>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</si>
  <si>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</si>
  <si>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</si>
  <si>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</si>
  <si>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</si>
  <si>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</si>
  <si>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</si>
  <si>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</si>
  <si>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</si>
  <si>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</si>
  <si>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</si>
  <si>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</si>
  <si>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</si>
  <si>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</si>
  <si>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</si>
  <si>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</si>
  <si>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</si>
  <si>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</si>
  <si>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</si>
  <si>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</si>
  <si>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</si>
  <si>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</si>
  <si>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</si>
  <si>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</si>
  <si>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</si>
  <si>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</si>
  <si>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</si>
  <si>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</si>
  <si>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</si>
  <si>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</si>
  <si>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</si>
  <si>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</si>
  <si>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</si>
  <si>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</si>
  <si>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</si>
  <si>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</si>
  <si>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</si>
  <si>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</si>
  <si>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</si>
  <si>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</si>
  <si>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</si>
  <si>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</si>
  <si>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</si>
  <si>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</si>
  <si>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</si>
  <si>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</si>
  <si>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</si>
  <si>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</si>
  <si>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</si>
  <si>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</si>
  <si>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</si>
  <si>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</si>
  <si>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</si>
  <si>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</si>
  <si>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</si>
  <si>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</si>
  <si>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</si>
  <si>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</si>
  <si>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</si>
  <si>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</si>
  <si>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</si>
  <si>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</si>
  <si>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</si>
  <si>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</si>
  <si>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</si>
  <si>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</si>
  <si>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</si>
  <si>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</si>
  <si>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</si>
  <si>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</si>
  <si>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</si>
  <si>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</si>
  <si>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</si>
  <si>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</si>
  <si>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</si>
  <si>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</si>
  <si>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</si>
  <si>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</si>
  <si>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</si>
  <si>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</si>
  <si>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</si>
  <si>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</si>
  <si>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</si>
  <si>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</si>
  <si>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</si>
  <si>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</si>
  <si>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</si>
  <si>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</si>
  <si>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</si>
  <si>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</si>
  <si>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</si>
  <si>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</si>
  <si>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</si>
  <si>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</si>
  <si>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</si>
  <si>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</si>
  <si>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</si>
  <si>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</si>
  <si>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</si>
  <si>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</si>
  <si>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</si>
  <si>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</si>
  <si>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</si>
  <si>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</si>
  <si>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</si>
  <si>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</si>
  <si>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</si>
  <si>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</si>
  <si>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</si>
  <si>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</si>
  <si>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</si>
  <si>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</si>
  <si>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</si>
  <si>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</si>
  <si>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</si>
  <si>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</si>
  <si>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</si>
  <si>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</si>
  <si>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</si>
  <si>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</si>
  <si>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</si>
  <si>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</si>
  <si>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</si>
  <si>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</si>
  <si>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</si>
  <si>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</si>
  <si>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</si>
  <si>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</si>
  <si>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</si>
  <si>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</si>
  <si>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</si>
  <si>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</si>
  <si>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</si>
  <si>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</si>
  <si>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</si>
  <si>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</si>
  <si>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</si>
  <si>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</si>
  <si>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</si>
  <si>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</si>
  <si>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</si>
  <si>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</si>
  <si>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</si>
  <si>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</si>
  <si>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</si>
  <si>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</si>
  <si>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</si>
  <si>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</si>
  <si>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</si>
  <si>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</si>
  <si>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</si>
  <si>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</si>
  <si>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</si>
  <si>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</si>
  <si>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</si>
  <si>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</si>
  <si>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</si>
  <si>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</si>
  <si>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</si>
  <si>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</si>
  <si>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</si>
  <si>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</si>
  <si>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</si>
  <si>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</si>
  <si>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</si>
  <si>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</si>
  <si>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</si>
  <si>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</si>
  <si>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</si>
  <si>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</si>
  <si>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</si>
  <si>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</si>
  <si>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</si>
  <si>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</si>
  <si>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</si>
  <si>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</si>
  <si>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</si>
  <si>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</si>
  <si>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</si>
  <si>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</si>
  <si>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</si>
  <si>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</si>
  <si>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</si>
  <si>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</si>
  <si>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</si>
  <si>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</si>
  <si>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</si>
  <si>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</si>
  <si>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</si>
  <si>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</si>
  <si>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</si>
  <si>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</si>
  <si>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</si>
  <si>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</si>
  <si>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</si>
  <si>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</si>
  <si>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</si>
  <si>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</si>
  <si>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</si>
  <si>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</si>
  <si>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</si>
  <si>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</si>
  <si>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</si>
  <si>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</si>
  <si>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</si>
  <si>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</si>
  <si>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</si>
  <si>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</si>
  <si>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</si>
  <si>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</si>
  <si>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</si>
  <si>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</si>
  <si>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</si>
  <si>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</si>
  <si>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</si>
  <si>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</si>
  <si>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</si>
  <si>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</si>
  <si>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</si>
  <si>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</si>
  <si>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</si>
  <si>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</si>
  <si>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</si>
  <si>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</si>
  <si>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</si>
  <si>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</si>
  <si>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</si>
  <si>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</si>
  <si>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</si>
  <si>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</si>
  <si>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</si>
  <si>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</si>
  <si>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</si>
  <si>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</si>
  <si>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</si>
  <si>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</si>
  <si>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</si>
  <si>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</si>
  <si>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</si>
  <si>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</si>
  <si>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</si>
  <si>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</si>
  <si>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</si>
  <si>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</si>
  <si>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</si>
  <si>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</si>
  <si>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</si>
  <si>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</si>
  <si>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</si>
  <si>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</si>
  <si>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</si>
  <si>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</si>
  <si>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</si>
  <si>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</si>
  <si>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</si>
  <si>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</si>
  <si>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</si>
  <si>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</si>
  <si>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</si>
  <si>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</si>
  <si>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</si>
  <si>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</si>
  <si>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</si>
  <si>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</si>
  <si>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</si>
  <si>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</si>
  <si>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</si>
  <si>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</si>
  <si>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</si>
  <si>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</si>
  <si>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</si>
  <si>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</si>
  <si>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</si>
  <si>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</si>
  <si>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</si>
  <si>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</si>
  <si>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</si>
  <si>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</si>
  <si>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</si>
  <si>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</si>
  <si>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</si>
  <si>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</si>
  <si>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</si>
  <si>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</si>
  <si>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</si>
  <si>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</si>
  <si>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</si>
  <si>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</si>
  <si>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</si>
  <si>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</si>
  <si>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</si>
  <si>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</si>
  <si>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</si>
  <si>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</si>
  <si>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</si>
  <si>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</si>
  <si>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</si>
  <si>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</si>
  <si>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</si>
  <si>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</si>
  <si>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</si>
  <si>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</si>
  <si>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</si>
  <si>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</si>
  <si>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</si>
  <si>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</si>
  <si>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</si>
  <si>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</si>
  <si>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</si>
  <si>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</si>
  <si>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</si>
  <si>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</si>
  <si>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</si>
  <si>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</si>
  <si>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</si>
  <si>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</si>
  <si>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</si>
  <si>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</si>
  <si>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</si>
  <si>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</si>
  <si>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</si>
  <si>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</si>
  <si>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</si>
  <si>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</si>
  <si>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</si>
  <si>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</si>
  <si>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</si>
  <si>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</si>
  <si>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</si>
  <si>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</si>
  <si>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</si>
  <si>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</si>
  <si>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</si>
  <si>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</si>
  <si>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</si>
  <si>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</si>
  <si>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</si>
  <si>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</si>
  <si>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</si>
  <si>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</si>
  <si>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</si>
  <si>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</si>
  <si>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</si>
  <si>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</si>
  <si>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</si>
  <si>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</si>
  <si>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</si>
  <si>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</si>
  <si>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</si>
  <si>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</si>
  <si>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</si>
  <si>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</si>
  <si>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</si>
  <si>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</si>
  <si>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</si>
  <si>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</si>
  <si>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</si>
  <si>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</si>
  <si>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</si>
  <si>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</si>
  <si>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</si>
  <si>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</si>
  <si>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</si>
  <si>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</si>
  <si>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</si>
  <si>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</si>
  <si>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</si>
  <si>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</si>
  <si>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</si>
  <si>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</si>
  <si>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</si>
  <si>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</si>
  <si>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</si>
  <si>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</si>
  <si>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</si>
  <si>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</si>
  <si>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</si>
  <si>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</si>
  <si>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</si>
  <si>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</si>
  <si>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</si>
  <si>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</si>
  <si>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</si>
  <si>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</si>
  <si>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</si>
  <si>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</si>
  <si>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</si>
  <si>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</si>
  <si>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</si>
  <si>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</si>
  <si>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</si>
  <si>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</si>
  <si>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</si>
  <si>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</si>
  <si>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</si>
  <si>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</si>
  <si>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</si>
  <si>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</si>
  <si>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</si>
  <si>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</si>
  <si>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</si>
  <si>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</si>
  <si>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</si>
  <si>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</si>
  <si>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</si>
  <si>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</si>
  <si>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</si>
  <si>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</si>
  <si>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</si>
  <si>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</si>
  <si>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</si>
  <si>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</si>
  <si>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</si>
  <si>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</si>
  <si>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</si>
  <si>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</si>
  <si>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</si>
  <si>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</si>
  <si>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</si>
  <si>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</si>
  <si>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</si>
  <si>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</si>
  <si>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</si>
  <si>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</si>
  <si>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</si>
  <si>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</si>
  <si>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</si>
  <si>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</si>
  <si>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</si>
  <si>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</si>
  <si>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</si>
  <si>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</si>
  <si>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</si>
  <si>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</si>
  <si>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</si>
  <si>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</si>
  <si>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</si>
  <si>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</si>
  <si>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</si>
  <si>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</si>
  <si>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</si>
  <si>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</si>
  <si>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</si>
  <si>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</si>
  <si>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</si>
  <si>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</si>
  <si>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</si>
  <si>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</si>
  <si>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</si>
  <si>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</si>
  <si>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</si>
  <si>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</si>
  <si>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</si>
  <si>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</si>
  <si>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</si>
  <si>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</si>
  <si>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</si>
  <si>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</si>
  <si>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</si>
  <si>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</si>
  <si>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</si>
  <si>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</si>
  <si>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</si>
  <si>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</si>
  <si>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</si>
  <si>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</si>
  <si>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</si>
  <si>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</si>
  <si>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</si>
  <si>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</si>
  <si>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</si>
  <si>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</si>
  <si>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</si>
  <si>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</si>
  <si>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</si>
  <si>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</si>
  <si>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</si>
  <si>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</si>
  <si>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</si>
  <si>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</si>
  <si>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</si>
  <si>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</si>
  <si>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</si>
  <si>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</si>
  <si>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</si>
  <si>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</si>
  <si>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</si>
  <si>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</si>
  <si>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</si>
  <si>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</si>
  <si>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</si>
  <si>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</si>
  <si>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</si>
  <si>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</si>
  <si>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</si>
  <si>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</si>
  <si>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</si>
  <si>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</si>
  <si>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</si>
  <si>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</si>
  <si>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</si>
  <si>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</si>
  <si>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</si>
  <si>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</si>
  <si>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</si>
  <si>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</si>
  <si>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</si>
  <si>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</si>
  <si>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</si>
  <si>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</si>
  <si>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</si>
  <si>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</si>
  <si>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</si>
  <si>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</si>
  <si>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</si>
  <si>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</si>
  <si>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</si>
  <si>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</si>
  <si>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</si>
  <si>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</si>
  <si>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</si>
  <si>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</si>
  <si>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</si>
  <si>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</si>
  <si>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</si>
  <si>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</si>
  <si>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</si>
  <si>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</si>
  <si>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</si>
  <si>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</si>
  <si>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</si>
  <si>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</si>
  <si>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</si>
  <si>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</si>
  <si>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</si>
  <si>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</si>
  <si>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</si>
  <si>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</si>
  <si>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</si>
  <si>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</si>
  <si>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</si>
  <si>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</si>
  <si>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</si>
  <si>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</si>
  <si>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</si>
  <si>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</si>
  <si>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</si>
  <si>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</si>
  <si>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</si>
  <si>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</si>
  <si>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</si>
  <si>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</si>
  <si>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</si>
  <si>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</si>
  <si>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</si>
  <si>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</si>
  <si>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</si>
  <si>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</si>
  <si>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</si>
  <si>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</si>
  <si>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</si>
  <si>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</si>
  <si>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</si>
  <si>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</si>
  <si>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</si>
  <si>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</si>
  <si>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</si>
  <si>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</si>
  <si>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</si>
  <si>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</si>
  <si>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</si>
  <si>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</si>
  <si>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</si>
  <si>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</si>
  <si>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</si>
  <si>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</si>
  <si>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</si>
  <si>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</si>
  <si>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</si>
  <si>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</si>
  <si>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</si>
  <si>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</si>
  <si>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</si>
  <si>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</si>
  <si>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</si>
  <si>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</si>
  <si>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</si>
  <si>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</si>
  <si>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</si>
  <si>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</si>
  <si>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</si>
  <si>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</si>
  <si>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</si>
  <si>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</si>
  <si>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</si>
  <si>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</si>
  <si>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</si>
  <si>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</si>
  <si>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</si>
  <si>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</si>
  <si>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</si>
  <si>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</si>
  <si>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</si>
  <si>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</si>
  <si>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</si>
  <si>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</si>
  <si>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</si>
  <si>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</si>
  <si>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</si>
  <si>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</si>
  <si>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</si>
  <si>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</si>
  <si>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</si>
  <si>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</si>
  <si>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</si>
  <si>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</si>
  <si>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</si>
  <si>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</si>
  <si>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</si>
  <si>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</si>
  <si>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</si>
  <si>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</si>
  <si>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</si>
  <si>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</si>
  <si>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</si>
  <si>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</si>
  <si>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</si>
  <si>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</si>
  <si>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</si>
  <si>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</si>
  <si>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</si>
  <si>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</si>
  <si>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</si>
  <si>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</si>
  <si>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</si>
  <si>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</si>
  <si>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</si>
  <si>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</si>
  <si>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</si>
  <si>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</si>
  <si>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</si>
  <si>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</si>
  <si>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</si>
  <si>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</si>
  <si>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</si>
  <si>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</si>
  <si>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</si>
  <si>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</si>
  <si>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</si>
  <si>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</si>
  <si>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</si>
  <si>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</si>
  <si>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</si>
  <si>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</si>
  <si>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</si>
  <si>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</si>
  <si>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</si>
  <si>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</si>
  <si>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</si>
  <si>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</si>
  <si>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</si>
  <si>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</si>
  <si>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</si>
  <si>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</si>
  <si>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</si>
  <si>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</si>
  <si>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</si>
  <si>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</si>
  <si>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</si>
  <si>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</si>
  <si>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</si>
  <si>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</si>
  <si>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</si>
  <si>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</si>
  <si>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</si>
  <si>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</si>
  <si>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</si>
  <si>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</si>
  <si>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</si>
  <si>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</si>
  <si>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</si>
  <si>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</si>
  <si>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</si>
  <si>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</si>
  <si>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</si>
  <si>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</si>
  <si>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</si>
  <si>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</si>
  <si>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</si>
  <si>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</si>
  <si>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</si>
  <si>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</si>
  <si>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</si>
  <si>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</si>
  <si>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</si>
  <si>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</si>
  <si>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</si>
  <si>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</si>
  <si>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</si>
  <si>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</si>
  <si>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</si>
  <si>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</si>
  <si>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</si>
  <si>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</si>
  <si>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</si>
  <si>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</si>
  <si>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</si>
  <si>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</si>
  <si>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</si>
  <si>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</si>
  <si>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</si>
  <si>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</si>
  <si>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</si>
  <si>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</si>
  <si>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</si>
  <si>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</si>
  <si>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</si>
  <si>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</si>
  <si>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</si>
  <si>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</si>
  <si>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</si>
  <si>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</si>
  <si>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</si>
  <si>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</si>
  <si>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</si>
  <si>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</si>
  <si>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</si>
  <si>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</si>
  <si>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</si>
  <si>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</si>
  <si>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</si>
  <si>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</si>
  <si>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</si>
  <si>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</si>
  <si>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</si>
  <si>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</si>
  <si>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</si>
  <si>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</si>
  <si>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</si>
  <si>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</si>
  <si>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</si>
  <si>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</si>
  <si>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</si>
  <si>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</si>
  <si>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</si>
  <si>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</si>
  <si>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</si>
  <si>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</si>
  <si>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</si>
  <si>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</si>
  <si>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</si>
  <si>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</si>
  <si>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</si>
  <si>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</si>
  <si>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</si>
  <si>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</si>
  <si>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</si>
  <si>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</si>
  <si>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</si>
  <si>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</si>
  <si>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</si>
  <si>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</si>
  <si>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</si>
  <si>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</si>
  <si>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</si>
  <si>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</si>
  <si>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</si>
  <si>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</si>
  <si>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</si>
  <si>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</si>
  <si>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</si>
  <si>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</si>
  <si>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</si>
  <si>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</si>
  <si>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</si>
  <si>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</si>
  <si>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</si>
  <si>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</si>
  <si>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</si>
  <si>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</si>
  <si>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</si>
  <si>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</si>
  <si>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</si>
  <si>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</si>
  <si>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</si>
  <si>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</si>
  <si>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</si>
  <si>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</si>
  <si>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</si>
  <si>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</si>
  <si>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</si>
  <si>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</si>
  <si>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</si>
  <si>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</si>
  <si>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</si>
  <si>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</si>
  <si>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</si>
  <si>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</si>
  <si>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</si>
  <si>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</si>
  <si>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</si>
  <si>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</si>
  <si>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</si>
  <si>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</si>
  <si>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</si>
  <si>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</si>
  <si>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</si>
  <si>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</si>
  <si>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</si>
  <si>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</si>
  <si>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</si>
  <si>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</si>
  <si>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</si>
  <si>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</si>
  <si>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</si>
  <si>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</si>
  <si>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</si>
  <si>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</si>
  <si>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</si>
  <si>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</si>
  <si>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</si>
  <si>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</si>
  <si>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</si>
  <si>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</si>
  <si>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</si>
  <si>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</si>
  <si>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</si>
  <si>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</si>
  <si>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</si>
  <si>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</si>
  <si>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</si>
  <si>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</si>
  <si>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</si>
  <si>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</si>
  <si>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</si>
  <si>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</si>
  <si>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</si>
  <si>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</si>
  <si>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</si>
  <si>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</si>
  <si>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</si>
  <si>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</si>
  <si>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</si>
  <si>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</si>
  <si>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</si>
  <si>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</si>
  <si>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</si>
  <si>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</si>
  <si>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</si>
  <si>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</si>
  <si>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</si>
  <si>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</si>
  <si>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</si>
  <si>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</si>
  <si>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</si>
  <si>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</si>
  <si>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</si>
  <si>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</si>
  <si>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</si>
  <si>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</si>
  <si>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</si>
  <si>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</si>
  <si>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</si>
  <si>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</si>
  <si>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</si>
  <si>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</si>
  <si>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</si>
  <si>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</si>
  <si>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</si>
  <si>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</si>
  <si>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</si>
  <si>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</si>
  <si>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</si>
  <si>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</si>
  <si>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</si>
  <si>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</si>
  <si>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</si>
  <si>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</si>
  <si>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</si>
  <si>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</si>
  <si>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</si>
  <si>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</si>
  <si>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</si>
  <si>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</si>
  <si>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</si>
  <si>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</si>
  <si>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</si>
  <si>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</si>
  <si>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</si>
  <si>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</si>
  <si>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</si>
  <si>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</si>
  <si>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</si>
  <si>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</si>
  <si>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</si>
  <si>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</si>
  <si>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</si>
  <si>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</si>
  <si>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</si>
  <si>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</si>
  <si>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</si>
  <si>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</si>
  <si>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</si>
  <si>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</si>
  <si>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</si>
  <si>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</si>
  <si>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</si>
  <si>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</si>
  <si>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</si>
  <si>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</si>
  <si>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</si>
  <si>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</si>
  <si>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</si>
  <si>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</si>
  <si>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</si>
  <si>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</si>
  <si>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</si>
  <si>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</si>
  <si>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</si>
  <si>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</si>
  <si>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</si>
  <si>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</si>
  <si>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</si>
  <si>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</si>
  <si>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</si>
  <si>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</si>
  <si>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</si>
  <si>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</si>
  <si>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</si>
  <si>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</si>
  <si>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</si>
  <si>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</si>
  <si>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</si>
  <si>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</si>
  <si>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</si>
  <si>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</si>
  <si>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</si>
  <si>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</si>
  <si>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</si>
  <si>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</si>
  <si>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</si>
  <si>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</si>
  <si>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</si>
  <si>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</si>
  <si>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</si>
  <si>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</si>
  <si>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</si>
  <si>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</si>
  <si>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</si>
  <si>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</si>
  <si>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</si>
  <si>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</si>
  <si>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</si>
  <si>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</si>
  <si>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</si>
  <si>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</si>
  <si>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</si>
  <si>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</si>
  <si>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</si>
  <si>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</si>
  <si>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</si>
  <si>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</si>
  <si>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</si>
  <si>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</si>
  <si>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</si>
  <si>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</si>
  <si>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</si>
  <si>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</si>
  <si>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</si>
  <si>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</si>
  <si>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</si>
  <si>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</si>
  <si>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</si>
  <si>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</si>
  <si>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</si>
  <si>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</si>
  <si>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</si>
  <si>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</si>
  <si>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</si>
  <si>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</si>
  <si>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</si>
  <si>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</si>
  <si>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</si>
  <si>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</si>
  <si>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</si>
  <si>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</si>
  <si>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</si>
  <si>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</si>
  <si>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</si>
  <si>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</si>
  <si>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</si>
  <si>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</si>
  <si>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</si>
  <si>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</si>
  <si>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</si>
  <si>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</si>
  <si>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</si>
  <si>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</si>
  <si>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</si>
  <si>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</si>
  <si>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</si>
  <si>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</si>
  <si>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</si>
  <si>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</si>
  <si>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</si>
  <si>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</si>
  <si>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</si>
  <si>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</si>
  <si>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</si>
  <si>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</si>
  <si>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</si>
  <si>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</si>
  <si>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</si>
  <si>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</si>
  <si>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</si>
  <si>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</si>
  <si>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</si>
  <si>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</si>
  <si>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</si>
  <si>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</si>
  <si>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</si>
  <si>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</si>
  <si>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</si>
  <si>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</si>
  <si>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</si>
  <si>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</si>
  <si>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</si>
  <si>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</si>
  <si>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</si>
  <si>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</si>
  <si>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</si>
  <si>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</si>
  <si>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</si>
  <si>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</si>
  <si>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</si>
  <si>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</si>
  <si>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</si>
  <si>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</si>
  <si>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</si>
  <si>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</si>
  <si>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</si>
  <si>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</si>
  <si>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</si>
  <si>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</si>
  <si>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</si>
  <si>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</si>
  <si>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</si>
  <si>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</si>
  <si>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</si>
  <si>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</si>
  <si>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</si>
  <si>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</si>
  <si>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</si>
  <si>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</si>
  <si>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</si>
  <si>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</si>
  <si>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</si>
  <si>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</si>
  <si>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</si>
  <si>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</si>
  <si>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</si>
  <si>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</si>
  <si>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</si>
  <si>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</si>
  <si>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</si>
  <si>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</si>
  <si>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</si>
  <si>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</si>
  <si>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</si>
  <si>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</si>
  <si>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</si>
  <si>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</si>
  <si>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</si>
  <si>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</si>
  <si>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</si>
  <si>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</si>
  <si>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</si>
  <si>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</si>
  <si>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</si>
  <si>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</si>
  <si>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</si>
  <si>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</si>
  <si>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</si>
  <si>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</si>
  <si>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</si>
  <si>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</si>
  <si>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</si>
  <si>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</si>
  <si>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</si>
  <si>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</si>
  <si>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</si>
  <si>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</si>
  <si>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</si>
  <si>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</si>
  <si>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</si>
  <si>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</si>
  <si>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</si>
  <si>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</si>
  <si>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</si>
  <si>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</si>
  <si>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</si>
  <si>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</si>
  <si>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</si>
  <si>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</si>
  <si>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</si>
  <si>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</si>
  <si>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</si>
  <si>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</si>
  <si>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</si>
  <si>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</si>
  <si>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</si>
  <si>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</si>
  <si>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</si>
  <si>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</si>
  <si>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</si>
  <si>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</si>
  <si>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</si>
  <si>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</si>
  <si>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</si>
  <si>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</si>
  <si>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</si>
  <si>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</si>
  <si>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</si>
  <si>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</si>
  <si>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</si>
  <si>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</si>
  <si>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</si>
  <si>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</si>
  <si>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</si>
  <si>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</si>
  <si>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</si>
  <si>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</si>
  <si>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</si>
  <si>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</si>
  <si>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</si>
  <si>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</si>
  <si>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</si>
  <si>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</si>
  <si>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</si>
  <si>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</si>
  <si>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</si>
  <si>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</si>
  <si>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</si>
  <si>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</si>
  <si>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</si>
  <si>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</si>
  <si>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</si>
  <si>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</si>
  <si>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</si>
  <si>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</si>
  <si>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</si>
  <si>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</si>
  <si>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</si>
  <si>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</si>
  <si>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</si>
  <si>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</si>
  <si>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</si>
  <si>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</si>
  <si>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</si>
  <si>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</si>
  <si>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</si>
  <si>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</si>
  <si>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</si>
  <si>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</si>
  <si>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</si>
  <si>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</si>
  <si>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</si>
  <si>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</si>
  <si>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</si>
  <si>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</si>
  <si>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</si>
  <si>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</si>
  <si>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</si>
  <si>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</si>
  <si>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</si>
  <si>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</si>
  <si>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</si>
  <si>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</si>
  <si>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</si>
  <si>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</si>
  <si>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</si>
  <si>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</si>
  <si>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</si>
  <si>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</si>
  <si>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</si>
  <si>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</si>
  <si>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</si>
  <si>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</si>
  <si>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</si>
  <si>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</si>
  <si>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</si>
  <si>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</si>
  <si>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</si>
  <si>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</si>
  <si>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</si>
  <si>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</si>
  <si>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</si>
  <si>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</si>
  <si>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</si>
  <si>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</si>
  <si>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</si>
  <si>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</si>
  <si>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</si>
  <si>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</si>
  <si>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</si>
  <si>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</si>
  <si>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</si>
  <si>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</si>
  <si>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</si>
  <si>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</si>
  <si>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</si>
  <si>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</si>
  <si>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</si>
  <si>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</si>
  <si>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</si>
  <si>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</si>
  <si>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</si>
  <si>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</si>
  <si>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</si>
  <si>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</si>
  <si>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</si>
  <si>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</si>
  <si>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</si>
  <si>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</si>
  <si>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</si>
  <si>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</si>
  <si>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</si>
  <si>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</si>
  <si>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</si>
  <si>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</si>
  <si>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</si>
  <si>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</si>
  <si>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</si>
  <si>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</si>
  <si>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</si>
  <si>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</si>
  <si>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</si>
  <si>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</si>
  <si>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</si>
  <si>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</si>
  <si>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</si>
  <si>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</si>
  <si>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</si>
  <si>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</si>
  <si>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</si>
  <si>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</si>
  <si>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</si>
  <si>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</si>
  <si>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</si>
  <si>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</si>
  <si>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</si>
  <si>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</si>
  <si>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</si>
  <si>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</si>
  <si>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</si>
  <si>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</si>
  <si>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</si>
  <si>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</si>
  <si>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</si>
  <si>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</si>
  <si>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</si>
  <si>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</si>
  <si>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</si>
  <si>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</si>
  <si>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</si>
  <si>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</si>
  <si>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</si>
  <si>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</si>
  <si>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</si>
  <si>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</si>
  <si>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</si>
  <si>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</si>
  <si>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</si>
  <si>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</si>
  <si>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</si>
  <si>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</si>
  <si>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</si>
  <si>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</si>
  <si>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</si>
  <si>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</si>
  <si>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</si>
  <si>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</si>
  <si>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</si>
  <si>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</si>
  <si>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</si>
  <si>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</si>
  <si>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</si>
  <si>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</si>
  <si>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</si>
  <si>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</si>
  <si>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</si>
  <si>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</si>
  <si>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</si>
  <si>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</si>
  <si>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</si>
  <si>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</si>
  <si>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</si>
  <si>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</si>
  <si>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</si>
  <si>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</si>
  <si>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</si>
  <si>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</si>
  <si>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</si>
  <si>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</si>
  <si>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</si>
  <si>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</si>
  <si>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</si>
  <si>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</si>
  <si>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</si>
  <si>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</si>
  <si>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</si>
  <si>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</si>
  <si>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</si>
  <si>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</si>
  <si>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</si>
  <si>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</si>
  <si>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</si>
  <si>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</si>
  <si>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</si>
  <si>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</si>
  <si>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</si>
  <si>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</si>
  <si>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</si>
  <si>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</si>
  <si>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</si>
  <si>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</si>
  <si>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</si>
  <si>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</si>
  <si>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</si>
  <si>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</si>
  <si>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</si>
  <si>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</si>
  <si>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</si>
  <si>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</si>
  <si>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</si>
  <si>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</si>
  <si>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</si>
  <si>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</si>
  <si>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</si>
  <si>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</si>
  <si>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</si>
  <si>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</si>
  <si>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</si>
  <si>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</si>
  <si>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</si>
  <si>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</si>
  <si>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</si>
  <si>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</si>
  <si>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</si>
  <si>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</si>
  <si>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</si>
  <si>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</si>
  <si>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</si>
  <si>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</si>
  <si>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</si>
  <si>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</si>
  <si>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</si>
  <si>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</si>
  <si>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</si>
  <si>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</si>
  <si>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</si>
  <si>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</si>
  <si>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</si>
  <si>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</si>
  <si>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</si>
  <si>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</si>
  <si>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</si>
  <si>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</si>
  <si>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</si>
  <si>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</si>
  <si>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</si>
  <si>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</si>
  <si>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</si>
  <si>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</si>
  <si>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</si>
  <si>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</si>
  <si>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</si>
  <si>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</si>
  <si>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</si>
  <si>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</si>
  <si>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</si>
  <si>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</si>
  <si>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</si>
  <si>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</si>
  <si>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</si>
  <si>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</si>
  <si>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</si>
  <si>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</si>
  <si>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</si>
  <si>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</si>
  <si>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</si>
  <si>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</si>
  <si>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</si>
  <si>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</si>
  <si>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</si>
  <si>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</si>
  <si>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</si>
  <si>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</si>
  <si>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</si>
  <si>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</si>
  <si>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</si>
  <si>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</si>
  <si>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</si>
  <si>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</si>
  <si>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</si>
  <si>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</si>
  <si>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</si>
  <si>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</si>
  <si>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</si>
  <si>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</si>
  <si>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</si>
  <si>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</si>
  <si>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</si>
  <si>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</si>
  <si>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</si>
  <si>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</si>
  <si>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</si>
  <si>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</si>
  <si>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</si>
  <si>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</si>
  <si>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</si>
  <si>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</si>
  <si>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</si>
  <si>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</si>
  <si>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</si>
  <si>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</si>
  <si>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</si>
  <si>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</si>
  <si>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</si>
  <si>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</si>
  <si>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</si>
  <si>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</si>
  <si>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</si>
  <si>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</si>
  <si>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</si>
  <si>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</si>
  <si>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</si>
  <si>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</si>
  <si>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</si>
  <si>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</si>
  <si>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</si>
  <si>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</si>
  <si>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</si>
  <si>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</si>
  <si>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</si>
  <si>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</si>
  <si>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</si>
  <si>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</si>
  <si>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</si>
  <si>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</si>
  <si>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</si>
  <si>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</si>
  <si>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</si>
  <si>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</si>
  <si>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</si>
  <si>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</si>
  <si>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</si>
  <si>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</si>
  <si>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</si>
  <si>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</si>
  <si>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</si>
  <si>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</si>
  <si>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</si>
  <si>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</si>
  <si>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</si>
  <si>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</si>
  <si>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</si>
  <si>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</si>
  <si>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</si>
  <si>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</si>
  <si>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</si>
  <si>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</si>
  <si>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</si>
  <si>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</si>
  <si>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</si>
  <si>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</si>
  <si>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</si>
  <si>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</si>
  <si>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</si>
  <si>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</si>
  <si>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</si>
  <si>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</si>
  <si>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</si>
  <si>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</si>
  <si>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</si>
  <si>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</si>
  <si>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</si>
  <si>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</si>
  <si>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</si>
  <si>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</si>
  <si>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</si>
  <si>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</si>
  <si>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</si>
  <si>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</si>
  <si>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</si>
  <si>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</si>
  <si>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</si>
  <si>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</si>
  <si>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</si>
  <si>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</si>
  <si>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</si>
  <si>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</si>
  <si>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</si>
  <si>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</si>
  <si>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</si>
  <si>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</si>
  <si>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</si>
  <si>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</si>
  <si>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</si>
  <si>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</si>
  <si>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</si>
  <si>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</si>
  <si>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</si>
  <si>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</si>
  <si>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</si>
  <si>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</si>
  <si>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</si>
  <si>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</si>
  <si>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</si>
  <si>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</si>
  <si>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</si>
  <si>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</si>
  <si>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</si>
  <si>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</si>
  <si>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</si>
  <si>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</si>
  <si>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</si>
  <si>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</si>
  <si>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</si>
  <si>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</si>
  <si>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</si>
  <si>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</si>
  <si>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</si>
  <si>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</si>
  <si>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</si>
  <si>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</si>
  <si>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</si>
  <si>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</si>
  <si>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</si>
  <si>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</si>
  <si>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</si>
  <si>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</si>
  <si>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</si>
  <si>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</si>
  <si>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</si>
  <si>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</si>
  <si>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</si>
  <si>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</si>
  <si>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</si>
  <si>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</si>
  <si>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</si>
  <si>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</si>
  <si>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</si>
  <si>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</si>
  <si>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</si>
  <si>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</si>
  <si>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</si>
  <si>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</si>
  <si>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</si>
  <si>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</si>
  <si>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</si>
  <si>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</si>
  <si>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</si>
  <si>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</si>
  <si>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</si>
  <si>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</si>
  <si>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</si>
  <si>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</si>
  <si>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</si>
  <si>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</si>
  <si>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</si>
  <si>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</si>
  <si>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</si>
  <si>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</si>
  <si>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</si>
  <si>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</si>
  <si>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</si>
  <si>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</si>
  <si>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</si>
  <si>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</si>
  <si>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</si>
  <si>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</si>
  <si>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</si>
  <si>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</si>
  <si>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</si>
  <si>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</si>
  <si>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</si>
  <si>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</si>
  <si>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</si>
  <si>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</si>
  <si>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</si>
  <si>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</si>
  <si>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</si>
  <si>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</si>
  <si>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</si>
  <si>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</si>
  <si>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</si>
  <si>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</si>
  <si>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</si>
  <si>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</si>
  <si>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</si>
  <si>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</si>
  <si>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</si>
  <si>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</si>
  <si>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</si>
  <si>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</si>
  <si>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</si>
  <si>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</si>
  <si>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</si>
  <si>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</si>
  <si>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</si>
  <si>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</si>
  <si>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</si>
  <si>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</si>
  <si>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</si>
  <si>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</si>
  <si>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</si>
  <si>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</si>
  <si>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</si>
  <si>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</si>
  <si>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</si>
  <si>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</si>
  <si>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</si>
  <si>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</si>
  <si>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</si>
  <si>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</si>
  <si>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</si>
  <si>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</si>
  <si>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</si>
  <si>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</si>
  <si>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</si>
  <si>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</si>
  <si>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</si>
  <si>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</si>
  <si>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</si>
  <si>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</si>
  <si>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</si>
  <si>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</si>
  <si>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</si>
  <si>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</si>
  <si>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</si>
  <si>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</si>
  <si>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</si>
  <si>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</si>
  <si>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</si>
  <si>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</si>
  <si>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</si>
  <si>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</si>
  <si>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</si>
  <si>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</si>
  <si>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</si>
  <si>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</si>
  <si>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</si>
  <si>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</si>
  <si>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</si>
  <si>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</si>
  <si>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</si>
  <si>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</si>
  <si>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</si>
  <si>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</si>
  <si>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</si>
  <si>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</si>
  <si>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</si>
  <si>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</si>
  <si>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</si>
  <si>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</si>
  <si>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</si>
  <si>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</si>
  <si>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</si>
  <si>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</si>
  <si>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</si>
  <si>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</si>
  <si>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</si>
  <si>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</si>
  <si>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</si>
  <si>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</si>
  <si>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</si>
  <si>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</si>
  <si>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</si>
  <si>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</si>
  <si>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</si>
  <si>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</si>
  <si>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</si>
  <si>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</si>
  <si>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</si>
  <si>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</si>
  <si>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</si>
  <si>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</si>
  <si>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</si>
  <si>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</si>
  <si>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</si>
  <si>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</si>
  <si>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</si>
  <si>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</si>
  <si>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</si>
  <si>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</si>
  <si>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</si>
  <si>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</si>
  <si>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</si>
  <si>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</si>
  <si>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</si>
  <si>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</si>
  <si>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</si>
  <si>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</si>
  <si>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</si>
  <si>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</si>
  <si>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</si>
  <si>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</si>
  <si>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</si>
  <si>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</si>
  <si>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</si>
  <si>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</si>
  <si>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</si>
  <si>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</si>
  <si>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</si>
  <si>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</si>
  <si>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</si>
  <si>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</si>
  <si>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</si>
  <si>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</si>
  <si>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</si>
  <si>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</si>
  <si>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</si>
  <si>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</si>
  <si>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</si>
  <si>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</si>
  <si>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</si>
  <si>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</si>
  <si>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</si>
  <si>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</si>
  <si>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</si>
  <si>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</si>
  <si>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</si>
  <si>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</si>
  <si>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</si>
  <si>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</si>
  <si>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</si>
  <si>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</si>
  <si>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</si>
  <si>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</si>
  <si>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</si>
  <si>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</si>
  <si>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</si>
  <si>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</si>
  <si>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</si>
  <si>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</si>
  <si>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</si>
  <si>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</si>
  <si>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</si>
  <si>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</si>
  <si>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</si>
  <si>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</si>
  <si>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</si>
  <si>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</si>
  <si>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</si>
  <si>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</si>
  <si>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</si>
  <si>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</si>
  <si>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</si>
  <si>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</si>
  <si>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</si>
  <si>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</si>
  <si>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</si>
  <si>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</si>
  <si>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</si>
  <si>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</si>
  <si>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</si>
  <si>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</si>
  <si>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</si>
  <si>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</si>
  <si>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</si>
  <si>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</si>
  <si>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</si>
  <si>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</si>
  <si>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</si>
  <si>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</si>
  <si>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</si>
  <si>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</si>
  <si>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</si>
  <si>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</si>
  <si>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</si>
  <si>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</si>
  <si>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</si>
  <si>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</si>
  <si>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</si>
  <si>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</si>
  <si>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</si>
  <si>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</si>
  <si>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</si>
  <si>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</si>
  <si>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</si>
  <si>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</si>
  <si>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</si>
  <si>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</si>
  <si>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</si>
  <si>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</si>
  <si>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</si>
  <si>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</si>
  <si>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</si>
  <si>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</si>
  <si>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</si>
  <si>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</si>
  <si>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</si>
  <si>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</si>
  <si>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</si>
  <si>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</si>
  <si>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</si>
  <si>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</si>
  <si>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</si>
  <si>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</si>
  <si>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</si>
  <si>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</si>
  <si>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</si>
  <si>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</si>
  <si>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</si>
  <si>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</si>
  <si>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</si>
  <si>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</si>
  <si>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</si>
  <si>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</si>
  <si>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</si>
  <si>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</si>
  <si>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</si>
  <si>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</si>
  <si>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</si>
  <si>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</si>
  <si>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</si>
  <si>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</si>
  <si>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</si>
  <si>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</si>
  <si>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</si>
  <si>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</si>
  <si>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</si>
  <si>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</si>
  <si>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</si>
  <si>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</si>
  <si>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</si>
  <si>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</si>
  <si>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</si>
  <si>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</si>
  <si>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</si>
  <si>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</si>
  <si>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</si>
  <si>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</si>
  <si>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</si>
  <si>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</si>
  <si>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</si>
  <si>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</si>
  <si>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</si>
  <si>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</si>
  <si>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</si>
  <si>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</si>
  <si>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</si>
  <si>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</si>
  <si>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</si>
  <si>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</si>
  <si>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</si>
  <si>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</si>
  <si>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</si>
  <si>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</si>
  <si>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</si>
  <si>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</si>
  <si>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</si>
  <si>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</si>
  <si>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</si>
  <si>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</si>
  <si>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</si>
  <si>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</si>
  <si>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</si>
  <si>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</si>
  <si>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</si>
  <si>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</si>
  <si>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</si>
  <si>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</si>
  <si>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</si>
  <si>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</si>
  <si>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</si>
  <si>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</si>
  <si>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</si>
  <si>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</si>
  <si>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</si>
  <si>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</si>
  <si>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</si>
  <si>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</si>
  <si>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</si>
  <si>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</si>
  <si>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</si>
  <si>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</si>
  <si>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</si>
  <si>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</si>
  <si>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</si>
  <si>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</si>
  <si>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</si>
  <si>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</si>
  <si>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</si>
  <si>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</si>
  <si>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</si>
  <si>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</si>
  <si>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</si>
  <si>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</si>
  <si>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</si>
  <si>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</si>
  <si>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</si>
  <si>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</si>
  <si>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</si>
  <si>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</si>
  <si>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</si>
  <si>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</si>
  <si>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</si>
  <si>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</si>
  <si>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</si>
  <si>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</si>
  <si>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</si>
  <si>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</si>
  <si>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</si>
  <si>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</si>
  <si>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</si>
  <si>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</si>
  <si>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</si>
  <si>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</si>
  <si>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</si>
  <si>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</si>
  <si>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</si>
  <si>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</si>
  <si>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</si>
  <si>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</si>
  <si>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</si>
  <si>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</si>
  <si>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</si>
  <si>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</si>
  <si>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</si>
  <si>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</si>
  <si>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</si>
  <si>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</si>
  <si>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</si>
  <si>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</si>
  <si>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</si>
  <si>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</si>
  <si>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</si>
  <si>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</si>
  <si>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</si>
  <si>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</si>
  <si>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</si>
  <si>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</si>
  <si>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</si>
  <si>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</si>
  <si>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</si>
  <si>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</si>
  <si>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</si>
  <si>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</si>
  <si>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</si>
  <si>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</si>
  <si>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</si>
  <si>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</si>
  <si>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</si>
  <si>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</si>
  <si>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</si>
  <si>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</si>
  <si>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</si>
  <si>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</si>
  <si>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</si>
  <si>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</si>
  <si>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</si>
  <si>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</si>
  <si>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</si>
  <si>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</si>
  <si>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</si>
  <si>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</si>
  <si>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</si>
  <si>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</si>
  <si>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</si>
  <si>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</si>
  <si>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</si>
  <si>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</si>
  <si>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</si>
  <si>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</si>
  <si>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</si>
  <si>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</si>
  <si>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</si>
  <si>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</si>
  <si>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</si>
  <si>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</si>
  <si>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</si>
  <si>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</si>
  <si>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</si>
  <si>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</si>
  <si>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</si>
  <si>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</si>
  <si>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</si>
  <si>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</si>
  <si>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</si>
  <si>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</si>
  <si>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</si>
  <si>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</si>
  <si>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</si>
  <si>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</si>
  <si>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</si>
  <si>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</si>
  <si>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</si>
  <si>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</si>
  <si>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</si>
  <si>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</si>
  <si>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</si>
  <si>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</si>
  <si>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</si>
  <si>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</si>
  <si>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</si>
  <si>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</si>
  <si>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</si>
  <si>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</si>
  <si>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</si>
  <si>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</si>
  <si>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</si>
  <si>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</si>
  <si>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</si>
  <si>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</si>
  <si>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</si>
  <si>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</si>
  <si>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</si>
  <si>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</si>
  <si>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</si>
  <si>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</si>
  <si>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</si>
  <si>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</si>
  <si>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</si>
  <si>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</si>
  <si>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</si>
  <si>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</si>
  <si>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</si>
  <si>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</si>
  <si>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</si>
  <si>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</si>
  <si>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</si>
  <si>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</si>
  <si>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</si>
  <si>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</si>
  <si>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</si>
  <si>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</si>
  <si>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</si>
  <si>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</si>
  <si>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</si>
  <si>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</si>
  <si>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</si>
  <si>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</si>
  <si>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</si>
  <si>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</si>
  <si>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</si>
  <si>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</si>
  <si>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</si>
  <si>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</si>
  <si>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</si>
  <si>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</si>
  <si>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</si>
  <si>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</si>
  <si>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</si>
  <si>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</si>
  <si>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</si>
  <si>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</si>
  <si>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</si>
  <si>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</si>
  <si>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</si>
  <si>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</si>
  <si>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</si>
  <si>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</si>
  <si>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</si>
  <si>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</si>
  <si>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</si>
  <si>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</si>
  <si>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</si>
  <si>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</si>
  <si>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</si>
  <si>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</si>
  <si>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</si>
  <si>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</si>
  <si>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</si>
  <si>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</si>
  <si>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</si>
  <si>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</si>
  <si>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</si>
  <si>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</si>
  <si>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</si>
  <si>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</si>
  <si>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</si>
  <si>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</si>
  <si>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</si>
  <si>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</si>
  <si>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</si>
  <si>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</si>
  <si>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</si>
  <si>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</si>
  <si>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</si>
  <si>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</si>
  <si>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</si>
  <si>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</si>
  <si>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</si>
  <si>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</si>
  <si>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</si>
  <si>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</si>
  <si>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</si>
  <si>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</si>
  <si>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</si>
  <si>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</si>
  <si>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</si>
  <si>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</si>
  <si>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</si>
  <si>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</si>
  <si>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</si>
  <si>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</si>
  <si>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</si>
  <si>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</si>
  <si>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</si>
  <si>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</si>
  <si>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</si>
  <si>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</si>
  <si>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</si>
  <si>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</si>
  <si>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</si>
  <si>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</si>
  <si>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</si>
  <si>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</si>
  <si>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</si>
  <si>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</si>
  <si>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</si>
  <si>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</si>
  <si>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</si>
  <si>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</si>
  <si>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</si>
  <si>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</si>
  <si>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</si>
  <si>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</si>
  <si>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</si>
  <si>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</si>
  <si>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</si>
  <si>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</si>
  <si>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</si>
  <si>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</si>
  <si>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</si>
  <si>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</si>
  <si>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</si>
  <si>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</si>
  <si>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</si>
  <si>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</si>
  <si>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</si>
  <si>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</si>
  <si>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</si>
  <si>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</si>
  <si>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</si>
  <si>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</si>
  <si>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</si>
  <si>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</si>
  <si>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</si>
  <si>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</si>
  <si>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</si>
  <si>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</si>
  <si>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</si>
  <si>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</si>
  <si>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</si>
  <si>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</si>
  <si>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</si>
  <si>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</si>
  <si>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</si>
  <si>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</si>
  <si>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</si>
  <si>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</si>
  <si>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</si>
  <si>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</si>
  <si>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</si>
  <si>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</si>
  <si>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</si>
  <si>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</si>
  <si>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</si>
  <si>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</si>
  <si>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</si>
  <si>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</si>
  <si>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</si>
  <si>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</si>
  <si>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</si>
  <si>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</si>
  <si>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</si>
  <si>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</si>
  <si>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</si>
  <si>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</si>
  <si>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</si>
  <si>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</si>
  <si>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</si>
  <si>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</si>
  <si>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</si>
  <si>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</si>
  <si>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</si>
  <si>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</si>
  <si>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</si>
  <si>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</si>
  <si>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</si>
  <si>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</si>
  <si>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</si>
  <si>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</si>
  <si>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</si>
  <si>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</si>
  <si>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</si>
  <si>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</si>
  <si>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</si>
  <si>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</si>
  <si>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</si>
  <si>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</si>
  <si>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</si>
  <si>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</si>
  <si>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</si>
  <si>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</si>
  <si>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</si>
  <si>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</si>
  <si>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</si>
  <si>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</si>
  <si>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</si>
  <si>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</si>
  <si>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</si>
  <si>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</si>
  <si>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</si>
  <si>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</si>
  <si>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</si>
  <si>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</si>
  <si>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</si>
  <si>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</si>
  <si>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</si>
  <si>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</si>
  <si>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</si>
  <si>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</si>
  <si>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</si>
  <si>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</si>
  <si>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</si>
  <si>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</si>
  <si>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</si>
  <si>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</si>
  <si>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</si>
  <si>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</si>
  <si>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</si>
  <si>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</si>
  <si>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</si>
  <si>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</si>
  <si>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</si>
  <si>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</si>
  <si>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</si>
  <si>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</si>
  <si>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</si>
  <si>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</si>
  <si>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</si>
  <si>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</si>
  <si>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</si>
  <si>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</si>
  <si>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</si>
  <si>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</si>
  <si>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</si>
  <si>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</si>
  <si>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</si>
  <si>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</si>
  <si>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</si>
  <si>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</si>
  <si>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</si>
  <si>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</si>
  <si>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</si>
  <si>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</si>
  <si>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</si>
  <si>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</si>
  <si>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</si>
  <si>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</si>
  <si>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</si>
  <si>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</si>
  <si>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</si>
  <si>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</si>
  <si>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</si>
  <si>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</si>
  <si>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</si>
  <si>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</si>
  <si>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</si>
  <si>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</si>
  <si>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</si>
  <si>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</si>
  <si>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</si>
  <si>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</si>
  <si>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</si>
  <si>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</si>
  <si>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</si>
  <si>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</si>
  <si>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</si>
  <si>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</si>
  <si>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</si>
  <si>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</si>
  <si>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</si>
  <si>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</si>
  <si>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</si>
  <si>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</si>
  <si>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</si>
  <si>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</si>
  <si>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</si>
  <si>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</si>
  <si>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</si>
  <si>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</si>
  <si>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</si>
  <si>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</si>
  <si>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</si>
  <si>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</si>
  <si>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</si>
  <si>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</si>
  <si>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</si>
  <si>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</si>
  <si>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</si>
  <si>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</si>
  <si>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</si>
  <si>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</si>
  <si>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</si>
  <si>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</si>
  <si>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</si>
  <si>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</si>
  <si>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</si>
  <si>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</si>
  <si>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</si>
  <si>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</si>
  <si>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</si>
  <si>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</si>
  <si>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</si>
  <si>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</si>
  <si>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</si>
  <si>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</si>
  <si>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</si>
  <si>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</si>
  <si>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</si>
  <si>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</si>
  <si>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</si>
  <si>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</si>
  <si>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</si>
  <si>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</si>
  <si>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</si>
  <si>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</si>
  <si>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</si>
  <si>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</si>
  <si>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</si>
  <si>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</si>
  <si>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</si>
  <si>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</si>
  <si>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</si>
  <si>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</si>
  <si>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</si>
  <si>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</si>
  <si>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</si>
  <si>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</si>
  <si>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</si>
  <si>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</si>
  <si>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</si>
  <si>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</si>
  <si>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</si>
  <si>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</si>
  <si>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</si>
  <si>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</si>
  <si>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</si>
  <si>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</si>
  <si>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</si>
  <si>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</si>
  <si>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</si>
  <si>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</si>
  <si>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</si>
  <si>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</si>
  <si>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</si>
  <si>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</si>
  <si>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</si>
  <si>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</si>
  <si>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</si>
  <si>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</si>
  <si>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</si>
  <si>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</si>
  <si>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</si>
  <si>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</si>
  <si>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</si>
  <si>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</si>
  <si>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</si>
  <si>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</si>
  <si>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</si>
  <si>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</si>
  <si>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</si>
  <si>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</si>
  <si>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</si>
  <si>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</si>
  <si>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</si>
  <si>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</si>
  <si>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</si>
  <si>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</si>
  <si>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</si>
  <si>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</si>
  <si>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</si>
  <si>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</si>
  <si>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</si>
  <si>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</si>
  <si>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</si>
  <si>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</si>
  <si>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</si>
  <si>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</si>
  <si>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</si>
  <si>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</si>
  <si>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</si>
  <si>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</si>
  <si>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</si>
  <si>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</si>
  <si>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</si>
  <si>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</si>
  <si>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</si>
  <si>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</si>
  <si>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</si>
  <si>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</si>
  <si>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</si>
  <si>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</si>
  <si>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</si>
  <si>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</si>
  <si>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</si>
  <si>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</si>
  <si>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</si>
  <si>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</si>
  <si>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</si>
  <si>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</si>
  <si>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</si>
  <si>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</si>
  <si>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</si>
  <si>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</si>
  <si>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</si>
  <si>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</si>
  <si>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</si>
  <si>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</si>
  <si>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</si>
  <si>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</si>
  <si>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</si>
  <si>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</si>
  <si>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</si>
  <si>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</si>
  <si>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</si>
  <si>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</si>
  <si>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</si>
  <si>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</si>
  <si>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</si>
  <si>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</si>
  <si>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</si>
  <si>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</si>
  <si>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</si>
  <si>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</si>
  <si>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</si>
  <si>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</si>
  <si>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</si>
  <si>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</si>
  <si>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</si>
  <si>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</si>
  <si>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</si>
  <si>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</si>
  <si>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</si>
  <si>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</si>
  <si>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</si>
  <si>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</si>
  <si>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</si>
  <si>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</si>
  <si>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</si>
  <si>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</si>
  <si>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</si>
  <si>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</si>
  <si>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</si>
  <si>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</si>
  <si>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</si>
  <si>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</si>
  <si>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</si>
  <si>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</si>
  <si>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</si>
  <si>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</si>
  <si>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</si>
  <si>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</si>
  <si>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</si>
  <si>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</si>
  <si>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</si>
  <si>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</si>
  <si>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</si>
  <si>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</si>
  <si>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</si>
  <si>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</si>
  <si>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</si>
  <si>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</si>
  <si>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</si>
  <si>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</si>
  <si>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</si>
  <si>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</si>
  <si>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</si>
  <si>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</si>
  <si>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</si>
  <si>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</si>
  <si>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</si>
  <si>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</si>
  <si>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</si>
  <si>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</si>
  <si>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</si>
  <si>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</si>
  <si>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</si>
  <si>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</si>
  <si>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</si>
  <si>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</si>
  <si>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</si>
  <si>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</si>
  <si>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</si>
  <si>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</si>
  <si>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</si>
  <si>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</si>
  <si>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</si>
  <si>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</si>
  <si>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</si>
  <si>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</si>
  <si>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</si>
  <si>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</si>
  <si>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</si>
  <si>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</si>
  <si>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</si>
  <si>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</si>
  <si>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</si>
  <si>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</si>
  <si>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</si>
  <si>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</si>
  <si>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</si>
  <si>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</si>
  <si>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</si>
  <si>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</si>
  <si>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</si>
  <si>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</si>
  <si>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</si>
  <si>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</si>
  <si>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</si>
  <si>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</si>
  <si>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</si>
  <si>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</si>
  <si>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</si>
  <si>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</si>
  <si>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</si>
  <si>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</si>
  <si>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</si>
  <si>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</si>
  <si>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</si>
  <si>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</si>
  <si>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</si>
  <si>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</si>
  <si>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</si>
  <si>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</si>
  <si>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</si>
  <si>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</si>
  <si>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</si>
  <si>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</si>
  <si>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</si>
  <si>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</si>
  <si>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</si>
  <si>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</si>
  <si>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</si>
  <si>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</si>
  <si>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</si>
  <si>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</si>
  <si>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</si>
  <si>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</si>
  <si>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</si>
  <si>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</si>
  <si>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</si>
  <si>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</si>
  <si>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</si>
  <si>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</si>
  <si>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</si>
  <si>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</si>
  <si>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</si>
  <si>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</si>
  <si>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</si>
  <si>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</si>
  <si>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</si>
  <si>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</si>
  <si>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</si>
  <si>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</si>
  <si>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</si>
  <si>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</si>
  <si>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</si>
  <si>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</si>
  <si>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</si>
  <si>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</si>
  <si>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</si>
  <si>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</si>
  <si>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</si>
  <si>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</si>
  <si>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</si>
  <si>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</si>
  <si>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</si>
  <si>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</si>
  <si>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</si>
  <si>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</si>
  <si>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</si>
  <si>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</si>
  <si>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</si>
  <si>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</si>
  <si>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</si>
  <si>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</si>
  <si>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</si>
  <si>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</si>
  <si>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</si>
  <si>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</si>
  <si>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</si>
  <si>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</si>
  <si>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</si>
  <si>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</si>
  <si>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</si>
  <si>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</si>
  <si>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</si>
  <si>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</si>
  <si>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</si>
  <si>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</si>
  <si>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</si>
  <si>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</si>
  <si>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</si>
  <si>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</si>
  <si>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</si>
  <si>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</si>
  <si>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</si>
  <si>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</si>
  <si>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</si>
  <si>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</si>
  <si>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</si>
  <si>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</si>
  <si>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</si>
  <si>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</si>
  <si>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</si>
  <si>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</si>
  <si>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</si>
  <si>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</si>
  <si>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</si>
  <si>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</si>
  <si>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</si>
  <si>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</si>
  <si>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</si>
  <si>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</si>
  <si>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</si>
  <si>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</si>
  <si>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</si>
  <si>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</si>
  <si>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</si>
  <si>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</si>
  <si>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</si>
  <si>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</si>
  <si>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</si>
  <si>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</si>
  <si>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</si>
  <si>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</si>
  <si>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</si>
  <si>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</si>
  <si>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</si>
  <si>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</si>
  <si>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</si>
  <si>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</si>
  <si>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</si>
  <si>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</si>
  <si>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</si>
  <si>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</si>
  <si>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</si>
  <si>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</si>
  <si>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</si>
  <si>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</si>
  <si>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</si>
  <si>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</si>
  <si>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</si>
  <si>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</si>
  <si>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</si>
  <si>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</si>
  <si>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</si>
  <si>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</si>
  <si>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</si>
  <si>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</si>
  <si>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</si>
  <si>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</si>
  <si>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</si>
  <si>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</si>
  <si>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</si>
  <si>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</si>
  <si>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</si>
  <si>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</si>
  <si>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</si>
  <si>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</si>
  <si>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</si>
  <si>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</si>
  <si>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</si>
  <si>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</si>
  <si>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</si>
  <si>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</si>
  <si>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</si>
  <si>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</si>
  <si>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</si>
  <si>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</si>
  <si>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</si>
  <si>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</si>
  <si>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</si>
  <si>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</si>
  <si>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</si>
  <si>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</si>
  <si>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</si>
  <si>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</si>
  <si>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</si>
  <si>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</si>
  <si>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</si>
  <si>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</si>
  <si>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</si>
  <si>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</si>
  <si>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</si>
  <si>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</si>
  <si>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</si>
  <si>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</si>
  <si>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</si>
  <si>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</si>
  <si>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</si>
  <si>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</si>
  <si>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</si>
  <si>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</si>
  <si>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</si>
  <si>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</si>
  <si>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</si>
  <si>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</si>
  <si>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</si>
  <si>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</si>
  <si>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</si>
  <si>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</si>
  <si>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</si>
  <si>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</si>
  <si>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</si>
  <si>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</si>
  <si>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</si>
  <si>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</si>
  <si>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</si>
  <si>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</si>
  <si>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</si>
  <si>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</si>
  <si>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</si>
  <si>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</si>
  <si>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</si>
  <si>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</si>
  <si>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</si>
  <si>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</si>
  <si>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</si>
  <si>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</si>
  <si>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</si>
  <si>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</si>
  <si>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</si>
  <si>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</si>
  <si>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</si>
  <si>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</si>
  <si>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</si>
  <si>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</si>
  <si>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</si>
  <si>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</si>
  <si>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</si>
  <si>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</si>
  <si>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</si>
  <si>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</si>
  <si>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</si>
  <si>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</si>
  <si>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</si>
  <si>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</si>
  <si>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</si>
  <si>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</si>
  <si>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</si>
  <si>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</si>
  <si>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</si>
  <si>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</si>
  <si>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</si>
  <si>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</si>
  <si>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</si>
  <si>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</si>
  <si>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</si>
  <si>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</si>
  <si>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</si>
  <si>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</si>
  <si>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</si>
  <si>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</si>
  <si>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</si>
  <si>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</si>
  <si>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</si>
  <si>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</si>
  <si>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</si>
  <si>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</si>
  <si>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</si>
  <si>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</si>
  <si>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</si>
  <si>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</si>
  <si>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</si>
  <si>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</si>
  <si>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</si>
  <si>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</si>
  <si>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</si>
  <si>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</si>
  <si>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</si>
  <si>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</si>
  <si>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</si>
  <si>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</si>
  <si>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</si>
  <si>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</si>
  <si>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</si>
  <si>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</si>
  <si>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</si>
  <si>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</si>
  <si>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</si>
  <si>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</si>
  <si>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</si>
  <si>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</si>
  <si>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</si>
  <si>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</si>
  <si>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</si>
  <si>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</si>
  <si>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</si>
  <si>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</si>
  <si>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</si>
  <si>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</si>
  <si>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</si>
  <si>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</si>
  <si>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</si>
  <si>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</si>
  <si>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</si>
  <si>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</si>
  <si>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</si>
  <si>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</si>
  <si>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</si>
  <si>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</si>
  <si>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</si>
  <si>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</si>
  <si>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</si>
  <si>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</si>
  <si>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</si>
  <si>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</si>
  <si>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</si>
  <si>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</si>
  <si>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</si>
  <si>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</si>
  <si>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</si>
  <si>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</si>
  <si>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</si>
  <si>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</si>
  <si>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</si>
  <si>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</si>
  <si>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</si>
  <si>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</si>
  <si>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</si>
  <si>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</si>
  <si>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</si>
  <si>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</si>
  <si>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</si>
  <si>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</si>
  <si>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</si>
  <si>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</si>
  <si>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</si>
  <si>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</si>
  <si>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</si>
  <si>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</si>
  <si>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</si>
  <si>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</si>
  <si>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</si>
  <si>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</si>
  <si>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</si>
  <si>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</si>
  <si>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</si>
  <si>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</si>
  <si>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</si>
  <si>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</si>
  <si>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</si>
  <si>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</si>
  <si>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</si>
  <si>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</si>
  <si>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</si>
  <si>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</si>
  <si>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</si>
  <si>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</si>
  <si>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</si>
  <si>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</si>
  <si>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</si>
  <si>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</si>
  <si>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</si>
  <si>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</si>
  <si>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</si>
  <si>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</si>
  <si>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</si>
  <si>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</si>
  <si>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</si>
  <si>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</si>
  <si>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</si>
  <si>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</si>
  <si>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</si>
  <si>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</si>
  <si>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</si>
  <si>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</si>
  <si>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</si>
  <si>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</si>
  <si>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</si>
  <si>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</si>
  <si>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</si>
  <si>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</si>
  <si>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</si>
  <si>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</si>
  <si>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</si>
  <si>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</si>
  <si>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</si>
  <si>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</si>
  <si>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</si>
  <si>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</si>
  <si>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</si>
  <si>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</si>
  <si>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</si>
  <si>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</si>
  <si>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</si>
  <si>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</si>
  <si>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</si>
  <si>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</si>
  <si>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</si>
  <si>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</si>
  <si>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</si>
  <si>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</si>
  <si>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</si>
  <si>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</si>
  <si>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</si>
  <si>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</si>
  <si>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</si>
  <si>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</si>
  <si>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</si>
  <si>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</si>
  <si>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</si>
  <si>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</si>
  <si>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</si>
  <si>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</si>
  <si>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</si>
  <si>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</si>
  <si>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</si>
  <si>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</si>
  <si>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</si>
  <si>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</si>
  <si>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</si>
  <si>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</si>
  <si>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</si>
  <si>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</si>
  <si>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</si>
  <si>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</si>
  <si>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</si>
  <si>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</si>
  <si>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</si>
  <si>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</si>
  <si>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</si>
  <si>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</si>
  <si>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</si>
  <si>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</si>
  <si>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</si>
  <si>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</si>
  <si>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</si>
  <si>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</si>
  <si>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</si>
  <si>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</si>
  <si>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</si>
  <si>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</si>
  <si>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</si>
  <si>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</si>
  <si>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</si>
  <si>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</si>
  <si>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</si>
  <si>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</si>
  <si>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</si>
  <si>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</si>
  <si>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</si>
  <si>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</si>
  <si>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</si>
  <si>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</si>
  <si>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</si>
  <si>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</si>
  <si>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</si>
  <si>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</si>
  <si>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</si>
  <si>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</si>
  <si>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</si>
  <si>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</si>
  <si>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</si>
  <si>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</si>
  <si>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</si>
  <si>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</si>
  <si>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</si>
  <si>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</si>
  <si>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</si>
  <si>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</si>
  <si>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</si>
  <si>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</si>
  <si>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</si>
  <si>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</si>
  <si>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</si>
  <si>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</si>
  <si>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</si>
  <si>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</si>
  <si>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</si>
  <si>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</si>
  <si>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</si>
  <si>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</si>
  <si>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</si>
  <si>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</si>
  <si>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</si>
  <si>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</si>
  <si>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</si>
  <si>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</si>
  <si>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</si>
  <si>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</si>
  <si>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</si>
  <si>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</si>
  <si>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</si>
  <si>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</si>
  <si>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</si>
  <si>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</si>
  <si>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</si>
  <si>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</si>
  <si>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</si>
  <si>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</si>
  <si>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</si>
  <si>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</si>
  <si>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</si>
  <si>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</si>
  <si>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</si>
  <si>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</si>
  <si>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</si>
  <si>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</si>
  <si>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</si>
  <si>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</si>
  <si>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</si>
  <si>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</si>
  <si>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</si>
  <si>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</si>
  <si>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</si>
  <si>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</si>
  <si>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</si>
  <si>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</si>
  <si>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</si>
  <si>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</si>
  <si>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</si>
  <si>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</si>
  <si>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</si>
  <si>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</si>
  <si>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</si>
  <si>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</si>
  <si>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</si>
  <si>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</si>
  <si>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</si>
  <si>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</si>
  <si>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</si>
  <si>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</si>
  <si>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</si>
  <si>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</si>
  <si>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</si>
  <si>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</si>
  <si>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</si>
  <si>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</si>
  <si>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</si>
  <si>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</si>
  <si>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</si>
  <si>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</si>
  <si>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</si>
  <si>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</si>
  <si>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</si>
  <si>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</si>
  <si>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</si>
  <si>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</si>
  <si>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</si>
  <si>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</si>
  <si>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</si>
  <si>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</si>
  <si>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</si>
  <si>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</si>
  <si>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</si>
  <si>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</si>
  <si>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</si>
  <si>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</si>
  <si>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</si>
  <si>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</si>
  <si>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</si>
  <si>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</si>
  <si>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</si>
  <si>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</si>
  <si>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</si>
  <si>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</si>
  <si>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</si>
  <si>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</si>
  <si>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</si>
  <si>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</si>
  <si>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</si>
  <si>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</si>
  <si>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</si>
  <si>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</si>
  <si>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</si>
  <si>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</si>
  <si>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</si>
  <si>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</si>
  <si>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</si>
  <si>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</si>
  <si>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</si>
  <si>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</si>
  <si>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</si>
  <si>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</si>
  <si>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</si>
  <si>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</si>
  <si>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</si>
  <si>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</si>
  <si>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</si>
  <si>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</si>
  <si>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</si>
  <si>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</si>
  <si>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</si>
  <si>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</si>
  <si>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</si>
  <si>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</si>
  <si>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</si>
  <si>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</si>
  <si>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</si>
  <si>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</si>
  <si>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</si>
  <si>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</si>
  <si>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</si>
  <si>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</si>
  <si>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</si>
  <si>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</si>
  <si>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</si>
  <si>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</si>
  <si>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</si>
  <si>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</si>
  <si>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</si>
  <si>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</si>
  <si>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</si>
  <si>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</si>
  <si>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</si>
  <si>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</si>
  <si>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</si>
  <si>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</si>
  <si>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</si>
  <si>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</si>
  <si>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</si>
  <si>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</si>
  <si>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</si>
  <si>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</si>
  <si>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</si>
  <si>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</si>
  <si>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</si>
  <si>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</si>
  <si>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</si>
  <si>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</si>
  <si>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</si>
  <si>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</si>
  <si>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</si>
  <si>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</si>
  <si>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</si>
  <si>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</si>
  <si>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</si>
  <si>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</si>
  <si>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</si>
  <si>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</si>
  <si>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</si>
  <si>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</si>
  <si>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</si>
  <si>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</si>
  <si>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</si>
  <si>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</si>
  <si>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</si>
  <si>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</si>
  <si>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</si>
  <si>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</si>
  <si>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</si>
  <si>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</si>
  <si>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</si>
  <si>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</si>
  <si>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</si>
  <si>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</si>
  <si>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</si>
  <si>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</si>
  <si>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</si>
  <si>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</si>
  <si>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</si>
  <si>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</si>
  <si>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</si>
  <si>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</si>
  <si>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</si>
  <si>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</si>
  <si>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</si>
  <si>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</si>
  <si>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</si>
  <si>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</si>
  <si>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</si>
  <si>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</si>
  <si>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</si>
  <si>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</si>
  <si>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</si>
  <si>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</si>
  <si>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</si>
  <si>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</si>
  <si>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</si>
  <si>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</si>
  <si>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</si>
  <si>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</si>
  <si>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</si>
  <si>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</si>
  <si>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</si>
  <si>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</si>
  <si>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</si>
  <si>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</si>
  <si>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</si>
  <si>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</si>
  <si>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</si>
  <si>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</si>
  <si>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</si>
  <si>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</si>
  <si>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</si>
  <si>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</si>
  <si>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</si>
  <si>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</si>
  <si>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</si>
  <si>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</si>
  <si>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</si>
  <si>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</si>
  <si>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</si>
  <si>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</si>
  <si>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</si>
  <si>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</si>
  <si>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</si>
  <si>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</si>
  <si>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</si>
  <si>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</si>
  <si>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</si>
  <si>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</si>
  <si>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</si>
  <si>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</si>
  <si>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</si>
  <si>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</si>
  <si>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</si>
  <si>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</si>
  <si>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</si>
  <si>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</si>
  <si>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</si>
  <si>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</si>
  <si>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</si>
  <si>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</si>
  <si>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</si>
  <si>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</si>
  <si>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</si>
  <si>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</si>
  <si>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</si>
  <si>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</si>
  <si>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</si>
  <si>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</si>
  <si>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</si>
  <si>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</si>
  <si>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</si>
  <si>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</si>
  <si>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</si>
  <si>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</si>
  <si>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</si>
  <si>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</si>
  <si>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</si>
  <si>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</si>
  <si>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</si>
  <si>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</si>
  <si>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</si>
  <si>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</si>
  <si>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</si>
  <si>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</si>
  <si>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</si>
  <si>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</si>
  <si>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</si>
  <si>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</si>
  <si>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</si>
  <si>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</si>
  <si>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</si>
  <si>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</si>
  <si>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</si>
  <si>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</si>
  <si>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</si>
  <si>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</si>
  <si>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</si>
  <si>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</si>
  <si>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</si>
  <si>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</si>
  <si>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</si>
  <si>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</si>
  <si>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</si>
  <si>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</si>
  <si>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</si>
  <si>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</si>
  <si>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</si>
  <si>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</si>
  <si>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</si>
  <si>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</si>
  <si>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</si>
  <si>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</si>
  <si>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</si>
  <si>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</si>
  <si>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</si>
  <si>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</si>
  <si>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</si>
  <si>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</si>
  <si>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</si>
  <si>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</si>
  <si>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</si>
  <si>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</si>
  <si>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</si>
  <si>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</si>
  <si>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</si>
  <si>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</si>
  <si>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</si>
  <si>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</si>
  <si>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</si>
  <si>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</si>
  <si>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</si>
  <si>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</si>
  <si>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</si>
  <si>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</si>
  <si>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</si>
  <si>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</si>
  <si>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</si>
  <si>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</si>
  <si>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</si>
  <si>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</si>
  <si>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</si>
  <si>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</si>
  <si>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</si>
  <si>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</si>
  <si>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</si>
  <si>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</si>
  <si>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</si>
  <si>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</si>
  <si>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</si>
  <si>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</si>
  <si>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</si>
  <si>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</si>
  <si>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</si>
  <si>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</si>
  <si>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</si>
  <si>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</si>
  <si>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</si>
  <si>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</si>
  <si>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</si>
  <si>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</si>
  <si>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</si>
  <si>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</si>
  <si>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</si>
  <si>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</si>
  <si>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</si>
  <si>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</si>
  <si>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</si>
  <si>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</si>
  <si>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</si>
  <si>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</si>
  <si>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</si>
  <si>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</si>
  <si>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</si>
  <si>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</si>
  <si>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</si>
  <si>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</si>
  <si>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</si>
  <si>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</si>
  <si>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</si>
  <si>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</si>
  <si>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</si>
  <si>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</si>
  <si>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</si>
  <si>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</si>
  <si>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</si>
  <si>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</si>
  <si>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</si>
  <si>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</si>
  <si>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</si>
  <si>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</si>
  <si>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</si>
  <si>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</si>
  <si>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</si>
  <si>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</si>
  <si>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</si>
  <si>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</si>
  <si>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</si>
  <si>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</si>
  <si>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</si>
  <si>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</si>
  <si>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</si>
  <si>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</si>
  <si>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</si>
  <si>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</si>
  <si>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</si>
  <si>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</si>
  <si>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</si>
  <si>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</si>
  <si>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</si>
  <si>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</si>
  <si>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</si>
  <si>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</si>
  <si>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</si>
  <si>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</si>
  <si>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</si>
  <si>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</si>
  <si>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</si>
  <si>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</si>
  <si>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</si>
  <si>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</si>
  <si>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</si>
  <si>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</si>
  <si>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</si>
  <si>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</si>
  <si>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</si>
  <si>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</si>
  <si>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</si>
  <si>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</si>
  <si>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</si>
  <si>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</si>
  <si>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</si>
  <si>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</si>
  <si>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</si>
  <si>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</si>
  <si>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</si>
  <si>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</si>
  <si>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</si>
  <si>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</si>
  <si>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</si>
  <si>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</si>
  <si>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</si>
  <si>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</si>
  <si>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</si>
  <si>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</si>
  <si>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</si>
  <si>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</si>
  <si>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</si>
  <si>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</si>
  <si>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</si>
  <si>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</si>
  <si>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</si>
  <si>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</si>
  <si>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</si>
  <si>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</si>
  <si>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</si>
  <si>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</si>
  <si>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</si>
  <si>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</si>
  <si>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</si>
  <si>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</si>
  <si>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</si>
  <si>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</si>
  <si>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</si>
  <si>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</si>
  <si>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</si>
  <si>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</si>
  <si>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</si>
  <si>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</si>
  <si>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</si>
  <si>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</si>
  <si>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</si>
  <si>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</si>
  <si>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</si>
  <si>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</si>
  <si>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</si>
  <si>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</si>
  <si>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</si>
  <si>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</si>
  <si>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</si>
  <si>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</si>
  <si>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</si>
  <si>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</si>
  <si>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</si>
  <si>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</si>
  <si>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</si>
  <si>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</si>
  <si>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</si>
  <si>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</si>
  <si>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</si>
  <si>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</si>
  <si>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</si>
  <si>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</si>
  <si>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</si>
  <si>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</si>
  <si>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</si>
  <si>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</si>
  <si>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</si>
  <si>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</si>
  <si>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</si>
  <si>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</si>
  <si>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</si>
  <si>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</si>
  <si>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</si>
  <si>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</si>
  <si>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</si>
  <si>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</si>
  <si>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</si>
  <si>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</si>
  <si>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</si>
  <si>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</si>
  <si>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</si>
  <si>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</si>
  <si>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</si>
  <si>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</si>
  <si>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</si>
  <si>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</si>
  <si>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</si>
  <si>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</si>
  <si>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</si>
  <si>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</si>
  <si>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</si>
  <si>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</si>
  <si>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</si>
  <si>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</si>
  <si>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</si>
  <si>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</si>
  <si>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</si>
  <si>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</si>
  <si>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</si>
  <si>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</si>
  <si>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</si>
  <si>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</si>
  <si>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</si>
  <si>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</si>
  <si>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</si>
  <si>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</si>
  <si>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</si>
  <si>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</si>
  <si>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</si>
  <si>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</si>
  <si>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</si>
  <si>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</si>
  <si>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</si>
  <si>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</si>
  <si>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</si>
  <si>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</si>
  <si>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</si>
  <si>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</si>
  <si>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</si>
  <si>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</si>
  <si>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</si>
  <si>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</si>
  <si>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</si>
  <si>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</si>
  <si>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</si>
  <si>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</si>
  <si>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</si>
  <si>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</si>
  <si>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</si>
  <si>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</si>
  <si>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</si>
  <si>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</si>
  <si>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</si>
  <si>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</si>
  <si>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</si>
  <si>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</si>
  <si>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</si>
  <si>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</si>
  <si>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</si>
  <si>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</si>
  <si>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</si>
  <si>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</si>
  <si>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</si>
  <si>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</si>
  <si>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</si>
  <si>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</si>
  <si>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</si>
  <si>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</si>
  <si>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</si>
  <si>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</si>
  <si>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</si>
  <si>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</si>
  <si>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</si>
  <si>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</si>
  <si>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</si>
  <si>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</si>
  <si>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</si>
  <si>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</si>
  <si>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</si>
  <si>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</si>
  <si>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</si>
  <si>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</si>
  <si>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</si>
  <si>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</si>
  <si>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</si>
  <si>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</si>
  <si>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</si>
  <si>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</si>
  <si>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</si>
  <si>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</si>
  <si>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</si>
  <si>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</si>
  <si>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</si>
  <si>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</si>
  <si>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</si>
  <si>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</si>
  <si>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</si>
  <si>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</si>
  <si>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</si>
  <si>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</si>
  <si>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</si>
  <si>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</si>
  <si>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</si>
  <si>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</si>
  <si>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</si>
  <si>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</si>
  <si>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</si>
  <si>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</si>
  <si>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</si>
  <si>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</si>
  <si>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</si>
  <si>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</si>
  <si>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</si>
  <si>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</si>
  <si>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</si>
  <si>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</si>
  <si>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</si>
  <si>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</si>
  <si>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</si>
  <si>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</si>
  <si>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</si>
  <si>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</si>
  <si>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</si>
  <si>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</si>
  <si>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</si>
  <si>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</si>
  <si>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</si>
  <si>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</si>
  <si>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</si>
  <si>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</si>
  <si>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</si>
  <si>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</si>
  <si>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</si>
  <si>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</si>
  <si>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</si>
  <si>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</si>
  <si>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</si>
  <si>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</si>
  <si>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</si>
  <si>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</si>
  <si>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</si>
  <si>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</si>
  <si>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</si>
  <si>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</si>
  <si>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</si>
  <si>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</si>
  <si>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</si>
  <si>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</si>
  <si>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</si>
  <si>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</si>
  <si>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</si>
  <si>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</si>
  <si>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</si>
  <si>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</si>
  <si>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</si>
  <si>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</si>
  <si>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</si>
  <si>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</si>
  <si>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</si>
  <si>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</si>
  <si>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</si>
  <si>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</si>
  <si>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</si>
  <si>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</si>
  <si>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</si>
  <si>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</si>
  <si>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</si>
  <si>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</si>
  <si>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</si>
  <si>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</si>
  <si>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</si>
  <si>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</si>
  <si>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</si>
  <si>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</si>
  <si>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</si>
  <si>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</si>
  <si>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</si>
  <si>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</si>
  <si>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</si>
  <si>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</si>
  <si>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</si>
  <si>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</si>
  <si>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</si>
  <si>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</si>
  <si>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</si>
  <si>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</si>
  <si>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</si>
  <si>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</si>
  <si>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</si>
  <si>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</si>
  <si>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</si>
  <si>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</si>
  <si>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</si>
  <si>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</si>
  <si>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</si>
  <si>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</si>
  <si>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</si>
  <si>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</si>
  <si>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</si>
  <si>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</si>
  <si>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</si>
  <si>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</si>
  <si>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</si>
  <si>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</si>
  <si>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</si>
  <si>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</si>
  <si>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</si>
  <si>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</si>
  <si>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</si>
  <si>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</si>
  <si>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</si>
  <si>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</si>
  <si>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</si>
  <si>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</si>
  <si>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</si>
  <si>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</si>
  <si>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</si>
  <si>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</si>
  <si>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</si>
  <si>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</si>
  <si>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</si>
  <si>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</si>
  <si>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</si>
  <si>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</si>
  <si>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</si>
  <si>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</si>
  <si>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</si>
  <si>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</si>
  <si>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</si>
  <si>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</si>
  <si>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</si>
  <si>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</si>
  <si>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</si>
  <si>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</si>
  <si>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</si>
  <si>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</si>
  <si>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</si>
  <si>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</si>
  <si>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</si>
  <si>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</si>
  <si>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</si>
  <si>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</si>
  <si>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</si>
  <si>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</si>
  <si>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</si>
  <si>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</si>
  <si>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</si>
  <si>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</si>
  <si>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</si>
  <si>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</si>
  <si>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</si>
  <si>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</si>
  <si>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</si>
  <si>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</si>
  <si>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</si>
  <si>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</si>
  <si>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</si>
  <si>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</si>
  <si>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</si>
  <si>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</si>
  <si>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</si>
  <si>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</si>
  <si>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</si>
  <si>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</si>
  <si>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</si>
  <si>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</si>
  <si>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</si>
  <si>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</si>
  <si>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</si>
  <si>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</si>
  <si>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</si>
  <si>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</si>
  <si>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</si>
  <si>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</si>
  <si>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</si>
  <si>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</si>
  <si>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</si>
  <si>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</si>
  <si>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</si>
  <si>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</si>
  <si>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</si>
  <si>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</si>
  <si>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</si>
  <si>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</si>
  <si>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</si>
  <si>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</si>
  <si>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</si>
  <si>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</si>
  <si>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</si>
  <si>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</si>
  <si>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</si>
  <si>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</si>
  <si>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</si>
  <si>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</si>
  <si>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</si>
  <si>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</si>
  <si>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</si>
  <si>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</si>
  <si>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</si>
  <si>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</si>
  <si>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</si>
  <si>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</si>
  <si>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</si>
  <si>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</si>
  <si>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</si>
  <si>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</si>
  <si>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</si>
  <si>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</si>
  <si>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</si>
  <si>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</si>
  <si>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</si>
  <si>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</si>
  <si>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</si>
  <si>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</si>
  <si>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</si>
  <si>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</si>
  <si>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</si>
  <si>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</si>
  <si>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</si>
  <si>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</si>
  <si>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</si>
  <si>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</si>
  <si>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</si>
  <si>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</si>
  <si>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</si>
  <si>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</si>
  <si>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</si>
  <si>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</si>
  <si>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</si>
  <si>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</si>
  <si>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</si>
  <si>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</si>
  <si>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</si>
  <si>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</si>
  <si>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</si>
  <si>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</si>
  <si>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</si>
  <si>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</si>
  <si>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</si>
  <si>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</si>
  <si>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</si>
  <si>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</si>
  <si>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</si>
  <si>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</si>
  <si>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</si>
  <si>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</si>
  <si>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</si>
  <si>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</si>
  <si>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</si>
  <si>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</si>
  <si>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</si>
  <si>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</si>
  <si>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</si>
  <si>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</si>
  <si>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</si>
  <si>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</si>
  <si>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</si>
  <si>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</si>
  <si>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</si>
  <si>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</si>
  <si>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</si>
  <si>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</si>
  <si>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</si>
  <si>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</si>
  <si>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</si>
  <si>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</si>
  <si>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</si>
  <si>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</si>
  <si>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</si>
  <si>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</si>
  <si>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</si>
  <si>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</si>
  <si>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</si>
  <si>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</si>
  <si>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</si>
  <si>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</si>
  <si>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</si>
  <si>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</si>
  <si>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</si>
  <si>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</si>
  <si>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</si>
  <si>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</si>
  <si>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</si>
  <si>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</si>
  <si>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</si>
  <si>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</si>
  <si>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</si>
  <si>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</si>
  <si>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</si>
  <si>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</si>
  <si>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</si>
  <si>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</si>
  <si>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</si>
  <si>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</si>
  <si>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</si>
  <si>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</si>
  <si>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</si>
  <si>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</si>
  <si>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</si>
  <si>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</si>
  <si>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</si>
  <si>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</si>
  <si>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</si>
  <si>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</si>
  <si>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</si>
  <si>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</si>
  <si>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</si>
  <si>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</si>
  <si>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</si>
  <si>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</si>
  <si>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</si>
  <si>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</si>
  <si>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</si>
  <si>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</si>
  <si>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</si>
  <si>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</si>
  <si>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</si>
  <si>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</si>
  <si>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</si>
  <si>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</si>
  <si>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</si>
  <si>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</si>
  <si>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</si>
  <si>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</si>
  <si>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</si>
  <si>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</si>
  <si>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</si>
  <si>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</si>
  <si>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</si>
  <si>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</si>
  <si>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</si>
  <si>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</si>
  <si>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</si>
  <si>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</si>
  <si>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</si>
  <si>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</si>
  <si>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</si>
  <si>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</si>
  <si>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</si>
  <si>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</si>
  <si>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</si>
  <si>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</si>
  <si>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</si>
  <si>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</si>
  <si>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</si>
  <si>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</si>
  <si>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</si>
  <si>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</si>
  <si>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</si>
  <si>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</si>
  <si>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</si>
  <si>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</si>
  <si>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</si>
  <si>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</si>
  <si>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</si>
  <si>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</si>
  <si>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</si>
  <si>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</si>
  <si>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</si>
  <si>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</si>
  <si>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</si>
  <si>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</si>
  <si>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</si>
  <si>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</si>
  <si>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</si>
  <si>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</si>
  <si>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</si>
  <si>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</si>
  <si>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</si>
  <si>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</si>
  <si>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</si>
  <si>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</si>
  <si>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</si>
  <si>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</si>
  <si>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</si>
  <si>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</si>
  <si>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</si>
  <si>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</si>
  <si>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</si>
  <si>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</si>
  <si>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</si>
  <si>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</si>
  <si>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</si>
  <si>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</si>
  <si>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</si>
  <si>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</si>
  <si>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</si>
  <si>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</si>
  <si>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</si>
  <si>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</si>
  <si>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</si>
  <si>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</si>
  <si>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</si>
  <si>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</si>
  <si>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</si>
  <si>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</si>
  <si>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</si>
  <si>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</si>
  <si>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</si>
  <si>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</si>
  <si>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</si>
  <si>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</si>
  <si>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</si>
  <si>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</si>
  <si>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</si>
  <si>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</si>
  <si>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</si>
  <si>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</si>
  <si>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</si>
  <si>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</si>
  <si>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</si>
  <si>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</si>
  <si>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</si>
  <si>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</si>
  <si>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</si>
  <si>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</si>
  <si>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</si>
  <si>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</si>
  <si>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</si>
  <si>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</si>
  <si>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</si>
  <si>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</si>
  <si>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</si>
  <si>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</si>
  <si>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</si>
  <si>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</si>
  <si>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</si>
  <si>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</si>
  <si>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</si>
  <si>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</si>
  <si>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</si>
  <si>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</si>
  <si>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</si>
  <si>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</si>
  <si>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</si>
  <si>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</si>
  <si>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</si>
  <si>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</si>
  <si>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</si>
  <si>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</si>
  <si>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</si>
  <si>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</si>
  <si>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</si>
  <si>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</si>
  <si>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</si>
  <si>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</si>
  <si>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</si>
  <si>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</si>
  <si>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</si>
  <si>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</si>
  <si>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</si>
  <si>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</si>
  <si>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</si>
  <si>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</si>
  <si>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</si>
  <si>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</si>
  <si>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</si>
  <si>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</si>
  <si>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</si>
  <si>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</si>
  <si>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</si>
  <si>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</si>
  <si>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</si>
  <si>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</si>
  <si>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</si>
  <si>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</si>
  <si>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</si>
  <si>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</si>
  <si>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</si>
  <si>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</si>
  <si>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</si>
  <si>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</si>
  <si>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</si>
  <si>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</si>
  <si>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</si>
  <si>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</si>
  <si>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</si>
  <si>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</si>
  <si>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</si>
  <si>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</si>
  <si>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</si>
  <si>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</si>
  <si>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</si>
  <si>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</si>
  <si>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</si>
  <si>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</si>
  <si>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</si>
  <si>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</si>
  <si>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</si>
  <si>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</si>
  <si>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</si>
  <si>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</si>
  <si>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</si>
  <si>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</si>
  <si>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</si>
  <si>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</si>
  <si>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</si>
  <si>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</si>
  <si>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</si>
  <si>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</si>
  <si>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</si>
  <si>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</si>
  <si>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</si>
  <si>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</si>
  <si>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</si>
  <si>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</si>
  <si>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</si>
  <si>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</si>
  <si>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</si>
  <si>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</si>
  <si>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</si>
  <si>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</si>
  <si>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</si>
  <si>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</si>
  <si>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</si>
  <si>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</si>
  <si>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</si>
  <si>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</si>
  <si>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</si>
  <si>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</si>
  <si>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</si>
  <si>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</si>
  <si>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</si>
  <si>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</si>
  <si>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</si>
  <si>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</si>
  <si>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</si>
  <si>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</si>
  <si>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</si>
  <si>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</si>
  <si>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</si>
  <si>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</si>
  <si>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</si>
  <si>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</si>
  <si>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</si>
  <si>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</si>
  <si>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</si>
  <si>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</si>
  <si>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</si>
  <si>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</si>
  <si>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</si>
  <si>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</si>
  <si>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</si>
  <si>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</si>
  <si>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</si>
  <si>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</si>
  <si>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</si>
  <si>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</si>
  <si>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</si>
  <si>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</si>
  <si>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</si>
  <si>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</si>
  <si>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</si>
  <si>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</si>
  <si>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</si>
  <si>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</si>
  <si>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</si>
  <si>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</si>
  <si>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</si>
  <si>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</si>
  <si>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</si>
  <si>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</si>
  <si>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</si>
  <si>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</si>
  <si>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</si>
  <si>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</si>
  <si>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</si>
  <si>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</si>
  <si>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</si>
  <si>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</si>
  <si>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</si>
  <si>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</si>
  <si>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</si>
  <si>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</si>
  <si>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</si>
  <si>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</si>
  <si>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</si>
  <si>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</si>
  <si>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</si>
  <si>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</si>
  <si>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</si>
  <si>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</si>
  <si>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</si>
  <si>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</si>
  <si>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</si>
  <si>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</si>
  <si>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</si>
  <si>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</si>
  <si>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</si>
  <si>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</si>
  <si>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</si>
  <si>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</si>
  <si>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</si>
  <si>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</si>
  <si>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</si>
  <si>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</si>
  <si>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</si>
  <si>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</si>
  <si>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</si>
  <si>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</si>
  <si>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</si>
  <si>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</si>
  <si>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</si>
  <si>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</si>
  <si>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</si>
  <si>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</si>
  <si>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</si>
  <si>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</si>
  <si>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</si>
  <si>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</si>
  <si>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</si>
  <si>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</si>
  <si>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</si>
  <si>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</si>
  <si>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</si>
  <si>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</si>
  <si>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</si>
  <si>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</si>
  <si>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</si>
  <si>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</si>
  <si>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</si>
  <si>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</si>
  <si>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</si>
  <si>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</si>
  <si>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</si>
  <si>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</si>
  <si>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</si>
  <si>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</si>
  <si>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</si>
  <si>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</si>
  <si>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</si>
  <si>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</si>
  <si>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</si>
  <si>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</si>
  <si>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</si>
  <si>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</si>
  <si>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</si>
  <si>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</si>
  <si>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</si>
  <si>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</si>
  <si>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</si>
  <si>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</si>
  <si>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</si>
  <si>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</si>
  <si>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</si>
  <si>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</si>
  <si>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</si>
  <si>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</si>
  <si>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</si>
  <si>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</si>
  <si>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</si>
  <si>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</si>
  <si>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</si>
  <si>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</si>
  <si>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</si>
  <si>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</si>
  <si>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</si>
  <si>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</si>
  <si>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</si>
  <si>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</si>
  <si>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</si>
  <si>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</si>
  <si>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</si>
  <si>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</si>
  <si>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</si>
  <si>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</si>
  <si>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</si>
  <si>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</si>
  <si>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</si>
  <si>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</si>
  <si>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</si>
  <si>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</si>
  <si>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</si>
  <si>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</si>
  <si>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</si>
  <si>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</si>
  <si>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</si>
  <si>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</si>
  <si>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</si>
  <si>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</si>
  <si>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</si>
  <si>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</si>
  <si>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</si>
  <si>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</si>
  <si>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</si>
  <si>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</si>
  <si>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</si>
  <si>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</si>
  <si>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</si>
  <si>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</si>
  <si>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</si>
  <si>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</si>
  <si>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</si>
  <si>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</si>
  <si>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</si>
  <si>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</si>
  <si>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</si>
  <si>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</si>
  <si>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</si>
  <si>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</si>
  <si>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</si>
  <si>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</si>
  <si>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</si>
  <si>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</si>
  <si>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</si>
  <si>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</si>
  <si>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</si>
  <si>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</si>
  <si>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</si>
  <si>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</si>
  <si>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</si>
  <si>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</si>
  <si>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</si>
  <si>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</si>
  <si>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</si>
  <si>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</si>
  <si>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</si>
  <si>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</si>
  <si>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</si>
  <si>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</si>
  <si>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</si>
  <si>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</si>
  <si>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</si>
  <si>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</si>
  <si>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</si>
  <si>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</si>
  <si>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</si>
  <si>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</si>
  <si>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</si>
  <si>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</si>
  <si>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</si>
  <si>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</si>
  <si>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</si>
  <si>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</si>
  <si>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</si>
  <si>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</si>
  <si>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</si>
  <si>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</si>
  <si>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</si>
  <si>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</si>
  <si>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</si>
  <si>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</si>
  <si>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</si>
  <si>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</si>
  <si>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</si>
  <si>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</si>
  <si>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</si>
  <si>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</si>
  <si>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</si>
  <si>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</si>
  <si>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</si>
  <si>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</si>
  <si>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</si>
  <si>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</si>
  <si>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</si>
  <si>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</si>
  <si>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</si>
  <si>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</si>
  <si>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</si>
  <si>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</si>
  <si>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</si>
  <si>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</si>
  <si>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</si>
  <si>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</si>
  <si>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</si>
  <si>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</si>
  <si>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</si>
  <si>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</si>
  <si>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</si>
  <si>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</si>
  <si>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</si>
  <si>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</si>
  <si>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</si>
  <si>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</si>
  <si>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</si>
  <si>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</si>
  <si>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</si>
  <si>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</si>
  <si>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</si>
  <si>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</si>
  <si>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</si>
  <si>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</si>
  <si>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</si>
  <si>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</si>
  <si>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</si>
  <si>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</si>
  <si>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</si>
  <si>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</si>
  <si>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</si>
  <si>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</si>
  <si>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</si>
  <si>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</si>
  <si>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</si>
  <si>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</si>
  <si>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</si>
  <si>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</si>
  <si>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</si>
  <si>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</si>
  <si>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</si>
  <si>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</si>
  <si>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</si>
  <si>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</si>
  <si>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</si>
  <si>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</si>
  <si>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</si>
  <si>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</si>
  <si>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</si>
  <si>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</si>
  <si>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</si>
  <si>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</si>
  <si>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</si>
  <si>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</si>
  <si>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</si>
  <si>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</si>
  <si>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</si>
  <si>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</si>
  <si>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</si>
  <si>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</si>
  <si>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</si>
  <si>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</si>
  <si>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</si>
  <si>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</si>
  <si>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</si>
  <si>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</si>
  <si>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</si>
  <si>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</si>
  <si>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</si>
  <si>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</si>
  <si>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</si>
  <si>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</si>
  <si>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</si>
  <si>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</si>
  <si>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</si>
  <si>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</si>
  <si>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</si>
  <si>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</si>
  <si>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</si>
  <si>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</si>
  <si>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</si>
  <si>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</si>
  <si>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</si>
  <si>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</si>
  <si>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</si>
  <si>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</si>
  <si>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</si>
  <si>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</si>
  <si>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</si>
  <si>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</si>
  <si>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</si>
  <si>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</si>
  <si>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</si>
  <si>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</si>
  <si>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</si>
  <si>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</si>
  <si>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</si>
  <si>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</si>
  <si>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</si>
  <si>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</si>
  <si>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</si>
  <si>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</si>
  <si>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</si>
  <si>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</si>
  <si>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</si>
  <si>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</si>
  <si>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</si>
  <si>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</si>
  <si>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</si>
  <si>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</si>
  <si>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</si>
  <si>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</si>
  <si>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</si>
  <si>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</si>
  <si>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</si>
  <si>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</si>
  <si>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</si>
  <si>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</si>
  <si>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</si>
  <si>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</si>
  <si>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</si>
  <si>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</si>
  <si>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</si>
  <si>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</si>
  <si>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</si>
  <si>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</si>
  <si>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</si>
  <si>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</si>
  <si>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</si>
  <si>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</si>
  <si>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</si>
  <si>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</si>
  <si>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</si>
  <si>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</si>
  <si>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</si>
  <si>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</si>
  <si>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</si>
  <si>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</si>
  <si>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</si>
  <si>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</si>
  <si>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</si>
  <si>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</si>
  <si>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</si>
  <si>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</si>
  <si>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</si>
  <si>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</si>
  <si>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</si>
  <si>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</si>
  <si>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</si>
  <si>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</si>
  <si>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</si>
  <si>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</si>
  <si>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</si>
  <si>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</si>
  <si>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</si>
  <si>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</si>
  <si>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</si>
  <si>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</si>
  <si>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</si>
  <si>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</si>
  <si>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</si>
  <si>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</si>
  <si>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</si>
  <si>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</si>
  <si>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</si>
  <si>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</si>
  <si>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</si>
  <si>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</si>
  <si>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</si>
  <si>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</si>
  <si>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</si>
  <si>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</si>
  <si>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</si>
  <si>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</si>
  <si>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</si>
  <si>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</si>
  <si>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</si>
  <si>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</si>
  <si>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</si>
  <si>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</si>
  <si>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</si>
  <si>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</si>
  <si>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</si>
  <si>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</si>
  <si>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</si>
  <si>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</si>
  <si>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</si>
  <si>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</si>
  <si>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</si>
  <si>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</si>
  <si>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</si>
  <si>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</si>
  <si>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</si>
  <si>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</si>
  <si>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</si>
  <si>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</si>
  <si>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</si>
  <si>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</si>
  <si>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</si>
  <si>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</si>
  <si>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</si>
  <si>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</si>
  <si>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</si>
  <si>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</si>
  <si>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</si>
  <si>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</si>
  <si>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</si>
  <si>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</si>
  <si>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</si>
  <si>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</si>
  <si>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</si>
  <si>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</si>
  <si>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</si>
  <si>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</si>
  <si>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</si>
  <si>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</si>
  <si>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</si>
  <si>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</si>
  <si>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</si>
  <si>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</si>
  <si>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</si>
  <si>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</si>
  <si>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</si>
  <si>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</si>
  <si>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</si>
  <si>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</si>
  <si>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</si>
  <si>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</si>
  <si>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</si>
  <si>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</si>
  <si>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</si>
  <si>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</si>
  <si>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</si>
  <si>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</si>
  <si>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</si>
  <si>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</si>
  <si>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</si>
  <si>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</si>
  <si>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</si>
  <si>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</si>
  <si>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</si>
  <si>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</si>
  <si>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</si>
  <si>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</si>
  <si>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</si>
  <si>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</si>
  <si>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</si>
  <si>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</si>
  <si>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</si>
  <si>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</si>
  <si>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</si>
  <si>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</si>
  <si>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</si>
  <si>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</si>
  <si>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</si>
  <si>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</si>
  <si>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</si>
  <si>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</si>
  <si>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</si>
  <si>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</si>
  <si>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</si>
  <si>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</si>
  <si>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</si>
  <si>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</si>
  <si>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</si>
  <si>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</si>
  <si>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</si>
  <si>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</si>
  <si>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</si>
  <si>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</si>
  <si>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</si>
  <si>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</si>
  <si>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</si>
  <si>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</si>
  <si>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</si>
  <si>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</si>
  <si>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</si>
  <si>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</si>
  <si>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</si>
  <si>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</si>
  <si>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</si>
  <si>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</si>
  <si>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</si>
  <si>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</si>
  <si>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</si>
  <si>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</si>
  <si>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</si>
  <si>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</si>
  <si>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</si>
  <si>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</si>
  <si>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</si>
  <si>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</si>
  <si>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</si>
  <si>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</si>
  <si>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</si>
  <si>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</si>
  <si>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</si>
  <si>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</si>
  <si>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</si>
  <si>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</si>
  <si>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</si>
  <si>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</si>
  <si>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</si>
  <si>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</si>
  <si>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</si>
  <si>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</si>
  <si>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</si>
  <si>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</si>
  <si>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</si>
  <si>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</si>
  <si>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</si>
  <si>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</si>
  <si>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</si>
  <si>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</si>
  <si>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</si>
  <si>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</si>
  <si>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</si>
  <si>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</si>
  <si>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</si>
  <si>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</si>
  <si>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</si>
  <si>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</si>
  <si>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</si>
  <si>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</si>
  <si>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</si>
  <si>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</si>
  <si>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</si>
  <si>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</si>
  <si>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</si>
  <si>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</si>
  <si>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</si>
  <si>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</si>
  <si>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</si>
  <si>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</si>
  <si>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</si>
  <si>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</si>
  <si>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</si>
  <si>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</si>
  <si>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</si>
  <si>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</si>
  <si>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</si>
  <si>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</si>
  <si>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</si>
  <si>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</si>
  <si>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</si>
  <si>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</si>
  <si>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</si>
  <si>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</si>
  <si>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</si>
  <si>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</si>
  <si>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</si>
  <si>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</si>
  <si>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</si>
  <si>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</si>
  <si>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</si>
  <si>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</si>
  <si>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</si>
  <si>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</si>
  <si>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</si>
  <si>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</si>
  <si>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</si>
  <si>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</si>
  <si>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</si>
  <si>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</si>
  <si>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</si>
  <si>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</si>
  <si>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</si>
  <si>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</si>
  <si>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</si>
  <si>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</si>
  <si>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</si>
  <si>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</si>
  <si>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</si>
  <si>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</si>
  <si>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</si>
  <si>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</si>
  <si>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</si>
  <si>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</si>
  <si>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</si>
  <si>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</si>
  <si>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</si>
  <si>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</si>
  <si>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</si>
  <si>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</si>
  <si>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</si>
  <si>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</si>
  <si>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</si>
  <si>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</si>
  <si>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</si>
  <si>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</si>
  <si>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</si>
  <si>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</si>
  <si>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</si>
  <si>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</si>
  <si>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</si>
  <si>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</si>
  <si>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</si>
  <si>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</si>
  <si>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</si>
  <si>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</si>
  <si>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</si>
  <si>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</si>
  <si>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</si>
  <si>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</si>
  <si>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</si>
  <si>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</si>
  <si>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</si>
  <si>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</si>
  <si>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</si>
  <si>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</si>
  <si>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</si>
  <si>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</si>
  <si>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</si>
  <si>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</si>
  <si>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</si>
  <si>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</si>
  <si>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</si>
  <si>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</si>
  <si>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</si>
  <si>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</si>
  <si>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</si>
  <si>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</si>
  <si>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</si>
  <si>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</si>
  <si>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</si>
  <si>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</si>
  <si>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</si>
  <si>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</si>
  <si>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</si>
  <si>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</si>
  <si>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</si>
  <si>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</si>
  <si>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</si>
  <si>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</si>
  <si>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</si>
  <si>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</si>
  <si>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</si>
  <si>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</si>
  <si>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</si>
  <si>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</si>
  <si>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</si>
  <si>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</si>
  <si>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</si>
  <si>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</si>
  <si>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</si>
  <si>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</si>
  <si>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</si>
  <si>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</si>
  <si>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</si>
  <si>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</si>
  <si>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</si>
  <si>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</si>
  <si>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</si>
  <si>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</si>
  <si>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</si>
  <si>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</si>
  <si>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</si>
  <si>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</si>
  <si>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</si>
  <si>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</si>
  <si>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</si>
  <si>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</si>
  <si>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</si>
  <si>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</si>
  <si>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</si>
  <si>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</si>
  <si>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</si>
  <si>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</si>
  <si>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</si>
  <si>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</si>
  <si>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</si>
  <si>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</si>
  <si>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</si>
  <si>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</si>
  <si>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</si>
  <si>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</si>
  <si>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</si>
  <si>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</si>
  <si>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</si>
  <si>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</si>
  <si>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</si>
  <si>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</si>
  <si>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</si>
  <si>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</si>
  <si>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</si>
  <si>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</si>
  <si>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</si>
  <si>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</si>
  <si>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</si>
  <si>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</si>
  <si>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</si>
  <si>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</si>
  <si>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</si>
  <si>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</si>
  <si>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</si>
  <si>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</si>
  <si>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</si>
  <si>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</si>
  <si>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</si>
  <si>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</si>
  <si>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</si>
  <si>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</si>
  <si>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</si>
  <si>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</si>
  <si>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</si>
  <si>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</si>
  <si>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</si>
  <si>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</si>
  <si>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</si>
  <si>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</si>
  <si>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</si>
  <si>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</si>
  <si>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</si>
  <si>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</si>
  <si>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</si>
  <si>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</si>
  <si>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</si>
  <si>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</si>
  <si>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</si>
  <si>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</si>
  <si>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</si>
  <si>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</si>
  <si>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</si>
  <si>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</si>
  <si>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</si>
  <si>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</si>
  <si>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</si>
  <si>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</si>
  <si>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</si>
  <si>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</si>
  <si>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</si>
  <si>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</si>
  <si>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</si>
  <si>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</si>
  <si>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</si>
  <si>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</si>
  <si>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</si>
  <si>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</si>
  <si>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</si>
  <si>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</si>
  <si>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</si>
  <si>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</si>
  <si>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</si>
  <si>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</si>
  <si>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</si>
  <si>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</si>
  <si>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</si>
  <si>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</si>
  <si>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</si>
  <si>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</si>
  <si>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</si>
  <si>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</si>
  <si>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</si>
  <si>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</si>
  <si>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</si>
  <si>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</si>
  <si>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</si>
  <si>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</si>
  <si>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</si>
  <si>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</si>
  <si>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</si>
  <si>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</si>
  <si>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</si>
  <si>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</si>
  <si>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</si>
  <si>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</si>
  <si>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</si>
  <si>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</si>
  <si>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</si>
  <si>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</si>
  <si>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</si>
  <si>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</si>
  <si>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</si>
  <si>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</si>
  <si>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</si>
  <si>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</si>
  <si>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</si>
  <si>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</si>
  <si>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</si>
  <si>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</si>
  <si>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</si>
  <si>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</si>
  <si>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</si>
  <si>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</si>
  <si>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</si>
  <si>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</si>
  <si>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</si>
  <si>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</si>
  <si>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</si>
  <si>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</si>
  <si>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</si>
  <si>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</si>
  <si>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</si>
  <si>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</si>
  <si>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</si>
  <si>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</si>
  <si>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</si>
  <si>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</si>
  <si>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</si>
  <si>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</si>
  <si>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</si>
  <si>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</si>
  <si>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</si>
  <si>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</si>
  <si>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</si>
  <si>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</si>
  <si>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</si>
  <si>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</si>
  <si>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</si>
  <si>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</si>
  <si>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</si>
  <si>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</si>
  <si>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</si>
  <si>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</si>
  <si>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</si>
  <si>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</si>
  <si>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</si>
  <si>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</si>
  <si>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</si>
  <si>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</si>
  <si>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</si>
  <si>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</si>
  <si>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</si>
  <si>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</si>
  <si>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</si>
  <si>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</si>
  <si>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</si>
  <si>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</si>
  <si>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</si>
  <si>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</si>
  <si>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</si>
  <si>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</si>
  <si>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</si>
  <si>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</si>
  <si>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</si>
  <si>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</si>
  <si>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</si>
  <si>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</si>
  <si>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</si>
  <si>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</si>
  <si>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</si>
  <si>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</si>
  <si>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</si>
  <si>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</si>
  <si>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</si>
  <si>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</si>
  <si>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</si>
  <si>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</si>
  <si>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</si>
  <si>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</si>
  <si>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</si>
  <si>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</si>
  <si>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</si>
  <si>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</si>
  <si>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</si>
  <si>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</si>
  <si>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</si>
  <si>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</si>
  <si>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</si>
  <si>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</si>
  <si>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</si>
  <si>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</si>
  <si>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</si>
  <si>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</si>
  <si>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</si>
  <si>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</si>
  <si>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</si>
  <si>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</si>
  <si>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</si>
  <si>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</si>
  <si>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</si>
  <si>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</si>
  <si>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</si>
  <si>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</si>
  <si>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</si>
  <si>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</si>
  <si>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</si>
  <si>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</si>
  <si>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</si>
  <si>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</si>
  <si>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</si>
  <si>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</si>
  <si>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</si>
  <si>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</si>
  <si>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</si>
  <si>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</si>
  <si>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</si>
  <si>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</si>
  <si>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</si>
  <si>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</si>
  <si>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</si>
  <si>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</si>
  <si>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</si>
  <si>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</si>
  <si>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</si>
  <si>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</si>
  <si>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</si>
  <si>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</si>
  <si>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</si>
  <si>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</si>
  <si>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</si>
  <si>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</si>
  <si>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</si>
  <si>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</si>
  <si>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</si>
  <si>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</si>
  <si>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</si>
  <si>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</si>
  <si>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</si>
  <si>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</si>
  <si>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</si>
  <si>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</si>
  <si>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</si>
  <si>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</si>
  <si>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</si>
  <si>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</si>
  <si>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</si>
  <si>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</si>
  <si>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</si>
  <si>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</si>
  <si>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</si>
  <si>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</si>
  <si>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</si>
  <si>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</si>
  <si>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</si>
  <si>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</si>
  <si>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</si>
  <si>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</si>
  <si>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</si>
  <si>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</si>
  <si>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</si>
  <si>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</si>
  <si>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</si>
  <si>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</si>
  <si>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</si>
  <si>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</si>
  <si>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</si>
  <si>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</si>
  <si>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</si>
  <si>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</si>
  <si>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</si>
  <si>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</si>
  <si>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</si>
  <si>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</si>
  <si>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</si>
  <si>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</si>
  <si>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</si>
  <si>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</si>
  <si>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</si>
  <si>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</si>
  <si>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</si>
  <si>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</si>
  <si>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</si>
  <si>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</si>
  <si>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</si>
  <si>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</si>
  <si>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</si>
  <si>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</si>
  <si>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</si>
  <si>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</si>
  <si>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</si>
  <si>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</si>
  <si>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</si>
  <si>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</si>
  <si>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</si>
  <si>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</si>
  <si>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</si>
  <si>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</si>
  <si>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</si>
  <si>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</si>
  <si>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</si>
  <si>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</si>
  <si>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</si>
  <si>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</si>
  <si>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</si>
  <si>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</si>
  <si>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</si>
  <si>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</si>
  <si>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</si>
  <si>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</si>
  <si>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</si>
  <si>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</si>
  <si>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</si>
  <si>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</si>
  <si>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</si>
  <si>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</si>
  <si>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</si>
  <si>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</si>
  <si>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</si>
  <si>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</si>
  <si>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</si>
  <si>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</si>
  <si>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</si>
  <si>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</si>
  <si>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</si>
  <si>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</si>
  <si>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</si>
  <si>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</si>
  <si>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</si>
  <si>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</si>
  <si>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</si>
  <si>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</si>
  <si>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</si>
  <si>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</si>
  <si>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</si>
  <si>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</si>
  <si>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</si>
  <si>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</si>
  <si>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</si>
  <si>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</si>
  <si>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</si>
  <si>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</si>
  <si>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</si>
  <si>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</si>
  <si>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</si>
  <si>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</si>
  <si>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</si>
  <si>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</si>
  <si>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</si>
  <si>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</si>
  <si>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</si>
  <si>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</si>
  <si>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</si>
  <si>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</si>
  <si>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</si>
  <si>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</si>
  <si>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</si>
  <si>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</si>
  <si>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</si>
  <si>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</si>
  <si>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</si>
  <si>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</si>
  <si>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</si>
  <si>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</si>
  <si>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</si>
  <si>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</si>
  <si>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</si>
  <si>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</si>
  <si>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</si>
  <si>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</si>
  <si>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</si>
  <si>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</si>
  <si>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</si>
  <si>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</si>
  <si>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</si>
  <si>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</si>
  <si>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</si>
  <si>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</si>
  <si>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</si>
  <si>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</si>
  <si>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</si>
  <si>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</si>
  <si>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</si>
  <si>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</si>
  <si>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</si>
  <si>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</si>
  <si>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</si>
  <si>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</si>
  <si>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</si>
  <si>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</si>
  <si>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</si>
  <si>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</si>
  <si>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</si>
  <si>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</si>
  <si>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</si>
  <si>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</si>
  <si>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</si>
  <si>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</si>
  <si>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</si>
  <si>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</si>
  <si>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</si>
  <si>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</si>
  <si>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</si>
  <si>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</si>
  <si>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</si>
  <si>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</si>
  <si>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</si>
  <si>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</si>
  <si>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</si>
  <si>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</si>
  <si>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</si>
  <si>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</si>
  <si>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</si>
  <si>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</si>
  <si>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</si>
  <si>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</si>
  <si>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</si>
  <si>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</si>
  <si>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</si>
  <si>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</si>
  <si>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</si>
  <si>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</si>
  <si>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</si>
  <si>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</si>
  <si>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</si>
  <si>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</si>
  <si>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</si>
  <si>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</si>
  <si>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</si>
  <si>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</si>
  <si>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</si>
  <si>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</si>
  <si>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</si>
  <si>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</si>
  <si>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</si>
  <si>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</si>
  <si>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</si>
  <si>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</si>
  <si>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</si>
  <si>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</si>
  <si>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</si>
  <si>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</si>
  <si>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</si>
  <si>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</si>
  <si>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</si>
  <si>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</si>
  <si>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</si>
  <si>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</si>
  <si>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</si>
  <si>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</si>
  <si>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</si>
  <si>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</si>
  <si>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</si>
  <si>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</si>
  <si>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</si>
  <si>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</si>
  <si>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</si>
  <si>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</si>
  <si>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</si>
  <si>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</si>
  <si>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</si>
  <si>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</si>
  <si>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</si>
  <si>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</si>
  <si>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</si>
  <si>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</si>
  <si>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</si>
  <si>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</si>
  <si>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</si>
  <si>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</si>
  <si>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</si>
  <si>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</si>
  <si>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</si>
  <si>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</si>
  <si>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</si>
  <si>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</si>
  <si>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</si>
  <si>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</si>
  <si>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</si>
  <si>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</si>
  <si>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</si>
  <si>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</si>
  <si>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</si>
  <si>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</si>
  <si>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</si>
  <si>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</si>
  <si>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</si>
  <si>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</si>
  <si>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</si>
  <si>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</si>
  <si>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</si>
  <si>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</si>
  <si>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</si>
  <si>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</si>
  <si>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</si>
  <si>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</si>
  <si>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</si>
  <si>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</si>
  <si>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</si>
  <si>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</si>
  <si>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</si>
  <si>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</si>
  <si>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</si>
  <si>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</si>
  <si>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</si>
  <si>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</si>
  <si>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</si>
  <si>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</si>
  <si>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</si>
  <si>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</si>
  <si>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</si>
  <si>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</si>
  <si>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</si>
  <si>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</si>
  <si>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</si>
  <si>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</si>
  <si>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</si>
  <si>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</si>
  <si>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</si>
  <si>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</si>
  <si>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</si>
  <si>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</si>
  <si>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</si>
  <si>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</si>
  <si>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</si>
  <si>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</si>
  <si>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</si>
  <si>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</si>
  <si>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</si>
  <si>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</si>
  <si>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</si>
  <si>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</si>
  <si>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</si>
  <si>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</si>
  <si>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</si>
  <si>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</si>
  <si>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</si>
  <si>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</si>
  <si>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</si>
  <si>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</si>
  <si>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</si>
  <si>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</si>
  <si>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</si>
  <si>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</si>
  <si>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</si>
  <si>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</si>
  <si>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</si>
  <si>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</si>
  <si>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</si>
  <si>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</si>
  <si>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</si>
  <si>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</si>
  <si>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</si>
  <si>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</si>
  <si>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</si>
  <si>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</si>
  <si>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</si>
  <si>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</si>
  <si>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</si>
  <si>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</si>
  <si>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</si>
  <si>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</si>
  <si>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</si>
  <si>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</si>
  <si>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</si>
  <si>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</si>
  <si>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</si>
  <si>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</si>
  <si>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</si>
  <si>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</si>
  <si>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</si>
  <si>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</si>
  <si>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</si>
  <si>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</si>
  <si>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</si>
  <si>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</si>
  <si>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</si>
  <si>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</si>
  <si>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</si>
  <si>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</si>
  <si>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</si>
  <si>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</si>
  <si>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</si>
  <si>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</si>
  <si>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</si>
  <si>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</si>
  <si>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</si>
  <si>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</si>
  <si>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</si>
  <si>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</si>
  <si>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</si>
  <si>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</si>
  <si>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</si>
  <si>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</si>
  <si>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</si>
  <si>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</si>
  <si>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</si>
  <si>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</si>
  <si>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</si>
  <si>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</si>
  <si>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</si>
  <si>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</si>
  <si>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</si>
  <si>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</si>
  <si>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</si>
  <si>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</si>
  <si>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</si>
  <si>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</si>
  <si>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</si>
  <si>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</si>
  <si>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</si>
  <si>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</si>
  <si>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</si>
  <si>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</si>
  <si>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</si>
  <si>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</si>
  <si>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</si>
  <si>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</si>
  <si>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</si>
  <si>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</si>
  <si>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</si>
  <si>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</si>
  <si>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</si>
  <si>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</si>
  <si>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</si>
  <si>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</si>
  <si>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</si>
  <si>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</si>
  <si>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</si>
  <si>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</si>
  <si>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</si>
  <si>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</si>
  <si>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</si>
  <si>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</si>
  <si>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</si>
  <si>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</si>
  <si>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</si>
  <si>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</si>
  <si>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</si>
  <si>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</si>
  <si>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</si>
  <si>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</si>
  <si>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</si>
  <si>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</si>
  <si>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</si>
  <si>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</si>
  <si>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</si>
  <si>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</si>
  <si>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</si>
  <si>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</si>
  <si>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</si>
  <si>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</si>
  <si>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</si>
  <si>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</si>
  <si>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</si>
  <si>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</si>
  <si>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</si>
  <si>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</si>
  <si>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</si>
  <si>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</si>
  <si>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</si>
  <si>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</si>
  <si>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</si>
  <si>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</si>
  <si>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</si>
  <si>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</si>
  <si>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</si>
  <si>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</si>
  <si>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</si>
  <si>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</si>
  <si>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</si>
  <si>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</si>
  <si>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</si>
  <si>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</si>
  <si>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</si>
  <si>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</si>
  <si>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</si>
  <si>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</si>
  <si>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</si>
  <si>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</si>
  <si>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</si>
  <si>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</si>
  <si>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</si>
  <si>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</si>
  <si>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</si>
  <si>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</si>
  <si>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</si>
  <si>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</si>
  <si>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</si>
  <si>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</si>
  <si>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</si>
  <si>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</si>
  <si>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</si>
  <si>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</si>
  <si>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</si>
  <si>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</si>
  <si>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</si>
  <si>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</si>
  <si>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</si>
  <si>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</si>
  <si>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</si>
  <si>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</si>
  <si>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</si>
  <si>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</si>
  <si>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</si>
  <si>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</si>
  <si>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</si>
  <si>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</si>
  <si>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</si>
  <si>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</si>
  <si>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</si>
  <si>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</si>
  <si>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</si>
  <si>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</si>
  <si>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</si>
  <si>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</si>
  <si>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</si>
  <si>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</si>
  <si>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</si>
  <si>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</si>
  <si>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</si>
  <si>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</si>
  <si>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</si>
  <si>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</si>
  <si>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</si>
  <si>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</si>
  <si>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</si>
  <si>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</si>
  <si>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</si>
  <si>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</si>
  <si>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</si>
  <si>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</si>
  <si>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</si>
  <si>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</si>
  <si>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</si>
  <si>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</si>
  <si>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</si>
  <si>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</si>
  <si>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</si>
  <si>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</si>
  <si>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</si>
  <si>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</si>
  <si>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</si>
  <si>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</si>
  <si>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</si>
  <si>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</si>
  <si>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</si>
  <si>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</si>
  <si>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</si>
  <si>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</si>
  <si>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</si>
  <si>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</si>
  <si>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</si>
  <si>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</si>
  <si>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</si>
  <si>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</si>
  <si>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</si>
  <si>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</si>
  <si>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</si>
  <si>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</si>
  <si>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</si>
  <si>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</si>
  <si>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</si>
  <si>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</si>
  <si>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</si>
  <si>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</si>
  <si>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</si>
  <si>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</si>
  <si>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</si>
  <si>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</si>
  <si>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</si>
  <si>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</si>
  <si>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</si>
  <si>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</si>
  <si>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</si>
  <si>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</si>
  <si>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</si>
  <si>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</si>
  <si>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</si>
  <si>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</si>
  <si>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</si>
  <si>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</si>
  <si>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</si>
  <si>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</si>
  <si>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</si>
  <si>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</si>
  <si>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</si>
  <si>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</si>
  <si>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</si>
  <si>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</si>
  <si>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</si>
  <si>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</si>
  <si>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</si>
  <si>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</si>
  <si>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</si>
  <si>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</si>
  <si>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</si>
  <si>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</si>
  <si>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</si>
  <si>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</si>
  <si>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</si>
  <si>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</si>
  <si>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</si>
  <si>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</si>
  <si>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</si>
  <si>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</si>
  <si>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</si>
  <si>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</si>
  <si>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</si>
  <si>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</si>
  <si>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</si>
  <si>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</si>
  <si>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</si>
  <si>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</si>
  <si>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</si>
  <si>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</si>
  <si>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</si>
  <si>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</si>
  <si>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</si>
  <si>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</si>
  <si>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</si>
  <si>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</si>
  <si>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</si>
  <si>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</si>
  <si>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</si>
  <si>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</si>
  <si>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</si>
  <si>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</si>
  <si>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</si>
  <si>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</si>
  <si>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</si>
  <si>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</si>
  <si>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</si>
  <si>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</si>
  <si>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</si>
  <si>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</si>
  <si>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</si>
  <si>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</si>
  <si>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</si>
  <si>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</si>
  <si>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</si>
  <si>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</si>
  <si>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</si>
  <si>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</si>
  <si>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</si>
  <si>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</si>
  <si>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</si>
  <si>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</si>
  <si>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</si>
  <si>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</si>
  <si>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</si>
  <si>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</si>
  <si>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</si>
  <si>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</si>
  <si>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</si>
  <si>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</si>
  <si>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</si>
  <si>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</si>
  <si>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</si>
  <si>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</si>
  <si>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</si>
  <si>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</si>
  <si>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</si>
  <si>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</si>
  <si>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</si>
  <si>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</si>
  <si>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</si>
  <si>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</si>
  <si>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</si>
  <si>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</si>
  <si>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</si>
  <si>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</si>
  <si>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</si>
  <si>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</si>
  <si>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</si>
  <si>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</si>
  <si>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</si>
  <si>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</si>
  <si>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</si>
  <si>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</si>
  <si>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</si>
  <si>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</si>
  <si>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</si>
  <si>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</si>
  <si>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</si>
  <si>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</si>
  <si>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</si>
  <si>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</si>
  <si>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</si>
  <si>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</si>
  <si>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</si>
  <si>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</si>
  <si>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</si>
  <si>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</si>
  <si>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</si>
  <si>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</si>
  <si>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</si>
  <si>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</si>
  <si>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</si>
  <si>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</si>
  <si>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</si>
  <si>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</si>
  <si>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</si>
  <si>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</si>
  <si>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</si>
  <si>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</si>
  <si>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</si>
  <si>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</si>
  <si>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</si>
  <si>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</si>
  <si>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</si>
  <si>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</si>
  <si>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</si>
  <si>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</si>
  <si>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</si>
  <si>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</si>
  <si>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</si>
  <si>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</si>
  <si>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</si>
  <si>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</si>
  <si>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</si>
  <si>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</si>
  <si>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</si>
  <si>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</si>
  <si>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</si>
  <si>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</si>
  <si>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</si>
  <si>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</si>
  <si>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</si>
  <si>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</si>
  <si>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</si>
  <si>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</si>
  <si>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</si>
  <si>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</si>
  <si>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</si>
  <si>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</si>
  <si>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</si>
  <si>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</si>
  <si>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</si>
  <si>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</si>
  <si>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</si>
  <si>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</si>
  <si>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</si>
  <si>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</si>
  <si>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</si>
  <si>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</si>
  <si>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</si>
  <si>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</si>
  <si>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</si>
  <si>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</si>
  <si>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</si>
  <si>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</si>
  <si>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</si>
  <si>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</si>
  <si>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</si>
  <si>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</si>
  <si>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</si>
  <si>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</si>
  <si>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</si>
  <si>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</si>
  <si>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</si>
  <si>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</si>
  <si>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</si>
  <si>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</si>
  <si>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</si>
  <si>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</si>
  <si>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</si>
  <si>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</si>
  <si>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</si>
  <si>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</si>
  <si>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</si>
  <si>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</si>
  <si>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</si>
  <si>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</si>
  <si>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</si>
  <si>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</si>
  <si>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</si>
  <si>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</si>
  <si>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</si>
  <si>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</si>
  <si>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</si>
  <si>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</si>
  <si>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</si>
  <si>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</si>
  <si>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</si>
  <si>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</si>
  <si>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</si>
  <si>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</si>
  <si>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</si>
  <si>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</si>
  <si>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</si>
  <si>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</si>
  <si>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</si>
  <si>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</si>
  <si>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</si>
  <si>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</si>
  <si>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</si>
  <si>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</si>
  <si>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</si>
  <si>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</si>
  <si>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</si>
  <si>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</si>
  <si>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</si>
  <si>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</si>
  <si>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</si>
  <si>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</si>
  <si>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</si>
  <si>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</si>
  <si>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</si>
  <si>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</si>
  <si>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</si>
  <si>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</si>
  <si>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</si>
  <si>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</si>
  <si>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</si>
  <si>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</si>
  <si>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</si>
  <si>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</si>
  <si>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</si>
  <si>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</si>
  <si>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</si>
  <si>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</si>
  <si>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</si>
  <si>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</si>
  <si>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</si>
  <si>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</si>
  <si>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</si>
  <si>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</si>
  <si>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</si>
  <si>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</si>
  <si>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</si>
  <si>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</si>
  <si>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</si>
  <si>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</si>
  <si>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</si>
  <si>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</si>
  <si>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</si>
  <si>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</si>
  <si>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</si>
  <si>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</si>
  <si>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</si>
  <si>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</si>
  <si>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</si>
  <si>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</si>
  <si>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</si>
  <si>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</si>
  <si>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</si>
  <si>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</si>
  <si>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</si>
  <si>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</si>
  <si>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</si>
  <si>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</si>
  <si>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</si>
  <si>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</si>
  <si>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</si>
  <si>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</si>
  <si>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</si>
  <si>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</si>
  <si>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</si>
  <si>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</si>
  <si>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</si>
  <si>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</si>
  <si>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</si>
  <si>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</si>
  <si>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</si>
  <si>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</si>
  <si>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</si>
  <si>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</si>
  <si>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</si>
  <si>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</si>
  <si>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</si>
  <si>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</si>
  <si>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</si>
  <si>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</si>
  <si>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</si>
  <si>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</si>
  <si>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</si>
  <si>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</si>
  <si>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</si>
  <si>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</si>
  <si>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</si>
  <si>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</si>
  <si>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</si>
  <si>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</si>
  <si>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</si>
  <si>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</si>
  <si>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</si>
  <si>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</si>
  <si>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</si>
  <si>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</si>
  <si>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</si>
  <si>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</si>
  <si>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</si>
  <si>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</si>
  <si>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</si>
  <si>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</si>
  <si>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</si>
  <si>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</si>
  <si>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</si>
  <si>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</si>
  <si>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</si>
  <si>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</si>
  <si>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</si>
  <si>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</si>
  <si>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</si>
  <si>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</si>
  <si>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</si>
  <si>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</si>
  <si>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</si>
  <si>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</si>
  <si>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</si>
  <si>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</si>
  <si>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</si>
  <si>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</si>
  <si>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</si>
  <si>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</si>
  <si>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</si>
  <si>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</si>
  <si>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</si>
  <si>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</si>
  <si>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</si>
  <si>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</si>
  <si>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</si>
  <si>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</si>
  <si>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</si>
  <si>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</si>
  <si>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</si>
  <si>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</si>
  <si>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</si>
  <si>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</si>
  <si>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</si>
  <si>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</si>
  <si>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</si>
  <si>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</si>
  <si>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</si>
  <si>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</si>
  <si>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</si>
  <si>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</si>
  <si>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</si>
  <si>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</si>
  <si>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</si>
  <si>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</si>
  <si>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</si>
  <si>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</si>
  <si>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</si>
  <si>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</si>
  <si>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</si>
  <si>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</si>
  <si>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</si>
  <si>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</si>
  <si>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</si>
  <si>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</si>
  <si>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</si>
  <si>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</si>
  <si>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</si>
  <si>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</si>
  <si>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</si>
  <si>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</si>
  <si>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</si>
  <si>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</si>
  <si>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</si>
  <si>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</si>
  <si>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</si>
  <si>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</si>
  <si>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</si>
  <si>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</si>
  <si>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</si>
  <si>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</si>
  <si>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</si>
  <si>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</si>
  <si>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</si>
  <si>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</si>
  <si>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</si>
  <si>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</si>
  <si>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</si>
  <si>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</si>
  <si>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</si>
  <si>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</si>
  <si>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</si>
  <si>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</si>
  <si>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</si>
  <si>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</si>
  <si>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</si>
  <si>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</si>
  <si>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</si>
  <si>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</si>
  <si>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</si>
  <si>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</si>
  <si>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</si>
  <si>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</si>
  <si>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</si>
  <si>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</si>
  <si>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</si>
  <si>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</si>
  <si>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</si>
  <si>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</si>
  <si>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</si>
  <si>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</si>
  <si>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</si>
  <si>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</si>
  <si>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</si>
  <si>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</si>
  <si>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</si>
  <si>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</si>
  <si>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</si>
  <si>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</si>
  <si>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</si>
  <si>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</si>
  <si>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</si>
  <si>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</si>
  <si>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</si>
  <si>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</si>
  <si>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</si>
  <si>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</si>
  <si>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</si>
  <si>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</si>
  <si>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</si>
  <si>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</si>
  <si>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</si>
  <si>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</si>
  <si>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</si>
  <si>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</si>
  <si>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</si>
  <si>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</si>
  <si>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</si>
  <si>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</si>
  <si>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</si>
  <si>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</si>
  <si>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</si>
  <si>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</si>
  <si>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</si>
  <si>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</si>
  <si>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</si>
  <si>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</si>
  <si>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</si>
  <si>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</si>
  <si>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</si>
  <si>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</si>
  <si>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</si>
  <si>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</si>
  <si>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</si>
  <si>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</si>
  <si>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</si>
  <si>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</si>
  <si>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</si>
  <si>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</si>
  <si>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</si>
  <si>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</si>
  <si>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</si>
  <si>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</si>
  <si>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</si>
  <si>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</si>
  <si>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</si>
  <si>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</si>
  <si>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</si>
  <si>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</si>
  <si>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</si>
  <si>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</si>
  <si>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</si>
  <si>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</si>
  <si>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</si>
  <si>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</si>
  <si>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</si>
  <si>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</si>
  <si>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</si>
  <si>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</si>
  <si>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</si>
  <si>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</si>
  <si>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</si>
  <si>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</si>
  <si>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</si>
  <si>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</si>
  <si>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</si>
  <si>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</si>
  <si>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</si>
  <si>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</si>
  <si>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</si>
  <si>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</si>
  <si>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</si>
  <si>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</si>
  <si>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</si>
  <si>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</si>
  <si>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</si>
  <si>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</si>
  <si>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</si>
  <si>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</si>
  <si>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</si>
  <si>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</si>
  <si>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</si>
  <si>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</si>
  <si>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</si>
  <si>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</si>
  <si>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</si>
  <si>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</si>
  <si>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</si>
  <si>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</si>
  <si>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</si>
  <si>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</si>
  <si>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</si>
  <si>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</si>
  <si>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</si>
  <si>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</si>
  <si>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</si>
  <si>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</si>
  <si>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</si>
  <si>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</si>
  <si>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</si>
  <si>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</si>
  <si>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</si>
  <si>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</si>
  <si>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</si>
  <si>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</si>
  <si>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</si>
  <si>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</si>
  <si>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</si>
  <si>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</si>
  <si>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</si>
  <si>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</si>
  <si>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</si>
  <si>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</si>
  <si>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</si>
  <si>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</si>
  <si>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</si>
  <si>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</si>
  <si>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</si>
  <si>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</si>
  <si>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</si>
  <si>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</si>
  <si>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</si>
  <si>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</si>
  <si>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</si>
  <si>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</si>
  <si>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</si>
  <si>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</si>
  <si>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</si>
  <si>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</si>
  <si>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</si>
  <si>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</si>
  <si>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</si>
  <si>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</si>
  <si>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</si>
  <si>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</si>
  <si>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</si>
  <si>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</si>
  <si>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</si>
  <si>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</si>
  <si>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</si>
  <si>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</si>
  <si>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</si>
  <si>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</si>
  <si>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</si>
  <si>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</si>
  <si>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</si>
  <si>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</si>
  <si>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</si>
  <si>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</si>
  <si>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</si>
  <si>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</si>
  <si>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</si>
  <si>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</si>
  <si>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</si>
  <si>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</si>
  <si>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</si>
  <si>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</si>
  <si>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</si>
  <si>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</si>
  <si>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</si>
  <si>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</si>
  <si>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</si>
  <si>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</si>
  <si>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</si>
  <si>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</si>
  <si>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</si>
  <si>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</si>
  <si>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</si>
  <si>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</si>
  <si>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</si>
  <si>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</si>
  <si>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</si>
  <si>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</si>
  <si>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</si>
  <si>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</si>
  <si>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</si>
  <si>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</si>
  <si>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</si>
  <si>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</si>
  <si>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</si>
  <si>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</si>
  <si>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</si>
  <si>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</si>
  <si>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</si>
  <si>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</si>
  <si>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</si>
  <si>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</si>
  <si>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</si>
  <si>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</si>
  <si>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</si>
  <si>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</si>
  <si>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</si>
  <si>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</si>
  <si>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</si>
  <si>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</si>
  <si>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</si>
  <si>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</si>
  <si>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</si>
  <si>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</si>
  <si>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</si>
  <si>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</si>
  <si>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</si>
  <si>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</si>
  <si>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</si>
  <si>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</si>
  <si>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</si>
  <si>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</si>
  <si>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</si>
  <si>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</si>
  <si>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</si>
  <si>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</si>
  <si>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</si>
  <si>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</si>
  <si>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</si>
  <si>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</si>
  <si>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</si>
  <si>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</si>
  <si>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</si>
  <si>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</si>
  <si>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</si>
  <si>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</si>
  <si>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</si>
  <si>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</si>
  <si>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</si>
  <si>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</si>
  <si>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</si>
  <si>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</si>
  <si>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</si>
  <si>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</si>
  <si>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</si>
  <si>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</si>
  <si>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</si>
  <si>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</si>
  <si>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</si>
  <si>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</si>
  <si>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</si>
  <si>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</si>
  <si>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</si>
  <si>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</si>
  <si>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</si>
  <si>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</si>
  <si>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</si>
  <si>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</si>
  <si>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</si>
  <si>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</si>
  <si>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</si>
  <si>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</si>
  <si>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</si>
  <si>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</si>
  <si>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</si>
  <si>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</si>
  <si>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</si>
  <si>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</si>
  <si>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</si>
  <si>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</si>
  <si>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</si>
  <si>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</si>
  <si>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</si>
  <si>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</si>
  <si>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</si>
  <si>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</si>
  <si>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</si>
  <si>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</si>
  <si>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</si>
  <si>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</si>
  <si>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</si>
  <si>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</si>
  <si>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</si>
  <si>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</si>
  <si>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</si>
  <si>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</si>
  <si>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</si>
  <si>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</si>
  <si>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</si>
  <si>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</si>
  <si>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</si>
  <si>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</si>
  <si>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</si>
  <si>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</si>
  <si>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</si>
  <si>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</si>
  <si>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</si>
  <si>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</si>
  <si>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</si>
  <si>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</si>
  <si>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</si>
  <si>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</si>
  <si>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</si>
  <si>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</si>
  <si>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</si>
  <si>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</si>
  <si>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</si>
  <si>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</si>
  <si>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</si>
  <si>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</si>
  <si>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</si>
  <si>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</si>
  <si>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</si>
  <si>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</si>
  <si>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</si>
  <si>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</si>
  <si>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</si>
  <si>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</si>
  <si>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</si>
  <si>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</si>
  <si>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</si>
  <si>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</si>
  <si>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</si>
  <si>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</si>
  <si>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</si>
  <si>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</si>
  <si>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</si>
  <si>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</si>
  <si>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</si>
  <si>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</si>
  <si>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</si>
  <si>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</si>
  <si>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</si>
  <si>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</si>
  <si>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</si>
  <si>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</si>
  <si>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</si>
  <si>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</si>
  <si>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</si>
  <si>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</si>
  <si>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</si>
  <si>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</si>
  <si>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</si>
  <si>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</si>
  <si>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</si>
  <si>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</si>
  <si>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</si>
  <si>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</si>
  <si>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</si>
  <si>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</si>
  <si>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</si>
  <si>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</si>
  <si>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</si>
  <si>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</si>
  <si>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</si>
  <si>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</si>
  <si>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</si>
  <si>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</si>
  <si>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</si>
  <si>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</si>
  <si>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</si>
  <si>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</si>
  <si>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</si>
  <si>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</si>
  <si>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</si>
  <si>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</si>
  <si>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</si>
  <si>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</si>
  <si>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</si>
  <si>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</si>
  <si>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</si>
  <si>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</si>
  <si>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</si>
  <si>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</si>
  <si>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</si>
  <si>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</si>
  <si>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</si>
  <si>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</si>
  <si>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</si>
  <si>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</si>
  <si>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</si>
  <si>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</si>
  <si>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</si>
  <si>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</si>
  <si>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</si>
  <si>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</si>
  <si>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</si>
  <si>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</si>
  <si>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</si>
  <si>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</si>
  <si>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</si>
  <si>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</si>
  <si>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</si>
  <si>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</si>
  <si>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</si>
  <si>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</si>
  <si>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</si>
  <si>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</si>
  <si>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</si>
  <si>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</si>
  <si>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</si>
  <si>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</si>
  <si>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</si>
  <si>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</si>
  <si>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</si>
  <si>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</si>
  <si>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</si>
  <si>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</si>
  <si>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</si>
  <si>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</si>
  <si>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</si>
  <si>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</si>
  <si>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</si>
  <si>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</si>
  <si>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</si>
  <si>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</si>
  <si>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</si>
  <si>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</si>
  <si>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</si>
  <si>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</si>
  <si>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</si>
  <si>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</si>
  <si>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</si>
  <si>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</si>
  <si>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</si>
  <si>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</si>
  <si>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</si>
  <si>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</si>
  <si>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</si>
  <si>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</si>
  <si>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</si>
  <si>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</si>
  <si>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</si>
  <si>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</si>
  <si>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</si>
  <si>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</si>
  <si>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</si>
  <si>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</si>
  <si>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</si>
  <si>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</si>
  <si>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</si>
  <si>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</si>
  <si>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</si>
  <si>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</si>
  <si>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</si>
  <si>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</si>
  <si>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</si>
  <si>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</si>
  <si>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</si>
  <si>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</si>
  <si>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</si>
  <si>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</si>
  <si>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</si>
  <si>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</si>
  <si>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</si>
  <si>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</si>
  <si>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</si>
  <si>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</si>
  <si>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</si>
  <si>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</si>
  <si>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</si>
  <si>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</si>
  <si>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</si>
  <si>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</si>
  <si>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</si>
  <si>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</si>
  <si>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</si>
  <si>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</si>
  <si>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</si>
  <si>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</si>
  <si>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</si>
  <si>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</si>
  <si>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</si>
  <si>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</si>
  <si>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</si>
  <si>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</si>
  <si>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</si>
  <si>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</si>
  <si>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</si>
  <si>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</si>
  <si>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</si>
  <si>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</si>
  <si>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</si>
  <si>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</si>
  <si>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</si>
  <si>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</si>
  <si>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</si>
  <si>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</si>
  <si>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</si>
  <si>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</si>
  <si>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</si>
  <si>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</si>
  <si>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</si>
  <si>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</si>
  <si>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</si>
  <si>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</si>
  <si>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</si>
  <si>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</si>
  <si>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</si>
  <si>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</si>
  <si>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</si>
  <si>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</si>
  <si>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</si>
  <si>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</si>
  <si>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</si>
  <si>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</si>
  <si>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</si>
  <si>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</si>
  <si>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</si>
  <si>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</si>
  <si>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</si>
  <si>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</si>
  <si>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</si>
  <si>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</si>
  <si>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</si>
  <si>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</si>
  <si>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</si>
  <si>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</si>
  <si>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</si>
  <si>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</si>
  <si>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</si>
  <si>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</si>
  <si>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</si>
  <si>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</si>
  <si>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</si>
  <si>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</si>
  <si>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</si>
  <si>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</si>
  <si>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</si>
  <si>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</si>
  <si>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</si>
  <si>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</si>
  <si>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</si>
  <si>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</si>
  <si>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</si>
  <si>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</si>
  <si>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</si>
  <si>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</si>
  <si>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</si>
  <si>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</si>
  <si>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</si>
  <si>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</si>
  <si>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</si>
  <si>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</si>
  <si>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</si>
  <si>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</si>
  <si>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</si>
  <si>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</si>
  <si>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</si>
  <si>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</si>
  <si>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</si>
  <si>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</si>
  <si>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</si>
  <si>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</si>
  <si>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</si>
  <si>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</si>
  <si>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</si>
  <si>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</si>
  <si>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</si>
  <si>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</si>
  <si>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</si>
  <si>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</si>
  <si>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</si>
  <si>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</si>
  <si>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</si>
  <si>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</si>
  <si>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</si>
  <si>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</si>
  <si>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</si>
  <si>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</si>
  <si>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</si>
  <si>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</si>
  <si>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</si>
  <si>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</si>
  <si>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</si>
  <si>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</si>
  <si>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</si>
  <si>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</si>
  <si>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</si>
  <si>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</si>
  <si>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</si>
  <si>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</si>
  <si>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</si>
  <si>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</si>
  <si>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</si>
  <si>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</si>
  <si>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</si>
  <si>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</si>
  <si>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</si>
  <si>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</si>
  <si>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</si>
  <si>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</si>
  <si>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</si>
  <si>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</si>
  <si>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</si>
  <si>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</si>
  <si>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</si>
  <si>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</si>
  <si>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</si>
  <si>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</si>
  <si>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</si>
  <si>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</si>
  <si>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</si>
  <si>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</si>
  <si>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</si>
  <si>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</si>
  <si>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</si>
  <si>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</si>
  <si>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</si>
  <si>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</si>
  <si>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</si>
  <si>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</si>
  <si>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</si>
  <si>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</si>
  <si>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</si>
  <si>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</si>
  <si>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</si>
  <si>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</si>
  <si>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</si>
  <si>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</si>
  <si>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</si>
  <si>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</si>
  <si>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</si>
  <si>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</si>
  <si>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</si>
  <si>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</si>
  <si>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</si>
  <si>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</si>
  <si>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</si>
  <si>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</si>
  <si>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</si>
  <si>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</si>
  <si>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</si>
  <si>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</si>
  <si>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</si>
  <si>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</si>
  <si>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</si>
  <si>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</si>
  <si>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</si>
  <si>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</si>
  <si>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</si>
  <si>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</si>
  <si>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</si>
  <si>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</si>
  <si>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</si>
  <si>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</si>
  <si>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</si>
  <si>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</si>
  <si>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</si>
  <si>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</si>
  <si>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</si>
  <si>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</si>
  <si>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</si>
  <si>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</si>
  <si>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</si>
  <si>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</si>
  <si>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</si>
  <si>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</si>
  <si>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</si>
  <si>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</si>
  <si>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</si>
  <si>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</si>
  <si>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</si>
  <si>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</si>
  <si>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</si>
  <si>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</si>
  <si>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</si>
  <si>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</si>
  <si>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</si>
  <si>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</si>
  <si>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</si>
  <si>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</si>
  <si>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</si>
  <si>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</si>
  <si>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</si>
  <si>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</si>
  <si>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</si>
  <si>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</si>
  <si>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</si>
  <si>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</si>
  <si>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</si>
  <si>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</si>
  <si>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</si>
  <si>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</si>
  <si>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</si>
  <si>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</si>
  <si>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</si>
  <si>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</si>
  <si>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</si>
  <si>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</si>
  <si>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</si>
  <si>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</si>
  <si>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</si>
  <si>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</si>
  <si>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</si>
  <si>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</si>
  <si>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</si>
  <si>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</si>
  <si>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</si>
  <si>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</si>
  <si>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</si>
  <si>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</si>
  <si>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</si>
  <si>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</si>
  <si>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</si>
  <si>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</si>
  <si>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</si>
  <si>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</si>
  <si>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</si>
  <si>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</si>
  <si>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</si>
  <si>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</si>
  <si>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</si>
  <si>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</si>
  <si>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</si>
  <si>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</si>
  <si>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</si>
  <si>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</si>
  <si>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</si>
  <si>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</si>
  <si>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</si>
  <si>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</si>
  <si>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</si>
  <si>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</si>
  <si>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</si>
  <si>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</si>
  <si>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</si>
  <si>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</si>
  <si>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</si>
  <si>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</si>
  <si>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</si>
  <si>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</si>
  <si>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</si>
  <si>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</si>
  <si>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</si>
  <si>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</si>
  <si>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</si>
  <si>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</si>
  <si>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</si>
  <si>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</si>
  <si>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</si>
  <si>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</si>
  <si>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</si>
  <si>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</si>
  <si>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</si>
  <si>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</si>
  <si>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</si>
  <si>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</si>
  <si>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</si>
  <si>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</si>
  <si>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</si>
  <si>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</si>
  <si>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</si>
  <si>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</si>
  <si>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</si>
  <si>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</si>
  <si>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</si>
  <si>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</si>
  <si>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</si>
  <si>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</si>
  <si>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</si>
  <si>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</si>
  <si>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</si>
  <si>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</si>
  <si>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</si>
  <si>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</si>
  <si>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</si>
  <si>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</si>
  <si>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</si>
  <si>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</si>
  <si>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</si>
  <si>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</si>
  <si>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</si>
  <si>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</si>
  <si>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</si>
  <si>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</si>
  <si>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</si>
  <si>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</si>
  <si>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</si>
  <si>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</si>
  <si>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</si>
  <si>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</si>
  <si>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</si>
  <si>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</si>
  <si>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</si>
  <si>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</si>
  <si>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</si>
  <si>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</si>
  <si>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</si>
  <si>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</si>
  <si>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</si>
  <si>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</si>
  <si>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</si>
  <si>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</si>
  <si>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</si>
  <si>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</si>
  <si>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</si>
  <si>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</si>
  <si>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</si>
  <si>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</si>
  <si>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</si>
  <si>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</si>
  <si>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</si>
  <si>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</si>
  <si>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</si>
  <si>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</si>
  <si>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</si>
  <si>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</si>
  <si>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</si>
  <si>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</si>
  <si>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</si>
  <si>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</si>
  <si>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</si>
  <si>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</si>
  <si>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</si>
  <si>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</si>
  <si>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</si>
  <si>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</si>
  <si>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</si>
  <si>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</si>
  <si>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</si>
  <si>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</si>
  <si>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</si>
  <si>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</si>
  <si>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</si>
  <si>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</si>
  <si>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</si>
  <si>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</si>
  <si>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</si>
  <si>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</si>
  <si>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</si>
  <si>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</si>
  <si>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</si>
  <si>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</si>
  <si>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</si>
  <si>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</si>
  <si>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</si>
  <si>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</si>
  <si>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</si>
  <si>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</si>
  <si>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</si>
  <si>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</si>
  <si>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</si>
  <si>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</si>
  <si>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</si>
  <si>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</si>
  <si>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</si>
  <si>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</si>
  <si>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</si>
  <si>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</si>
  <si>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</si>
  <si>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</si>
  <si>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</si>
  <si>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</si>
  <si>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</si>
  <si>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</si>
  <si>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</si>
  <si>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</si>
  <si>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</si>
  <si>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</si>
  <si>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</si>
  <si>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</si>
  <si>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</si>
  <si>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</si>
  <si>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</si>
  <si>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</si>
  <si>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</si>
  <si>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</si>
  <si>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</si>
  <si>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</si>
  <si>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</si>
  <si>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</si>
  <si>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</si>
  <si>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</si>
  <si>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</si>
  <si>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</si>
  <si>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</si>
  <si>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</si>
  <si>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</si>
  <si>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</si>
  <si>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</si>
  <si>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</si>
  <si>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</si>
  <si>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</si>
  <si>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</si>
  <si>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</si>
  <si>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</si>
  <si>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</si>
  <si>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</si>
  <si>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</si>
  <si>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</si>
  <si>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</si>
  <si>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</si>
  <si>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</si>
  <si>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</si>
  <si>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</si>
  <si>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</si>
  <si>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</si>
  <si>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</si>
  <si>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</si>
  <si>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</si>
  <si>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</si>
  <si>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</si>
  <si>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</si>
  <si>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</si>
  <si>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</si>
  <si>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</si>
  <si>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</si>
  <si>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</si>
  <si>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</si>
  <si>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</si>
  <si>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</si>
  <si>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</si>
  <si>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</si>
  <si>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</si>
  <si>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</si>
  <si>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</si>
  <si>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</si>
  <si>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</si>
  <si>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</si>
  <si>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</si>
  <si>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</si>
  <si>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</si>
  <si>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</si>
  <si>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</si>
  <si>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</si>
  <si>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</si>
  <si>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</si>
  <si>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</si>
  <si>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</si>
  <si>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</si>
  <si>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</si>
  <si>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</si>
  <si>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</si>
  <si>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</si>
  <si>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</si>
  <si>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</si>
  <si>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</si>
  <si>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</si>
  <si>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</si>
  <si>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</si>
  <si>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</si>
  <si>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</si>
  <si>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</si>
  <si>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</si>
  <si>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</si>
  <si>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</si>
  <si>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</si>
  <si>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</si>
  <si>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</si>
  <si>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</si>
  <si>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</si>
  <si>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</si>
  <si>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</si>
  <si>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</si>
  <si>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</si>
  <si>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</si>
  <si>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</si>
  <si>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</si>
  <si>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</si>
  <si>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</si>
  <si>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</si>
  <si>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</si>
  <si>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</si>
  <si>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</si>
  <si>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</si>
  <si>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</si>
  <si>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</si>
  <si>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</si>
  <si>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</si>
  <si>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</si>
  <si>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</si>
  <si>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</si>
  <si>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</si>
  <si>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</si>
  <si>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</si>
  <si>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</si>
  <si>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</si>
  <si>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</si>
  <si>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</si>
  <si>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</si>
  <si>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</si>
  <si>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</si>
  <si>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</si>
  <si>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</si>
  <si>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</si>
  <si>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</si>
  <si>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</si>
  <si>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</si>
  <si>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</si>
  <si>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</si>
  <si>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</si>
  <si>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</si>
  <si>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</si>
  <si>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</si>
  <si>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</si>
  <si>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</si>
  <si>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</si>
  <si>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</si>
  <si>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</si>
  <si>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</si>
  <si>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</si>
  <si>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</si>
  <si>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</si>
  <si>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</si>
  <si>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</si>
  <si>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</si>
  <si>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</si>
  <si>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</si>
  <si>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</si>
  <si>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</si>
  <si>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</si>
  <si>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</si>
  <si>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</si>
  <si>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</si>
  <si>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</si>
  <si>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</si>
  <si>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</si>
  <si>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</si>
  <si>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</si>
  <si>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</si>
  <si>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</si>
  <si>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</si>
  <si>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</si>
  <si>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</si>
  <si>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</si>
  <si>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</si>
  <si>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</si>
  <si>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</si>
  <si>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</si>
  <si>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</si>
  <si>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</si>
  <si>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</si>
  <si>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</si>
  <si>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</si>
  <si>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</si>
  <si>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</si>
  <si>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</si>
  <si>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</si>
  <si>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</si>
  <si>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</si>
  <si>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</si>
  <si>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</si>
  <si>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</si>
  <si>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</si>
  <si>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</si>
  <si>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</si>
  <si>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</si>
  <si>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</si>
  <si>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</si>
  <si>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</si>
  <si>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</si>
  <si>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</si>
  <si>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</si>
  <si>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</si>
  <si>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</si>
  <si>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</si>
  <si>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</si>
  <si>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</si>
  <si>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</si>
  <si>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</si>
  <si>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</si>
  <si>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</si>
  <si>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</si>
  <si>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</si>
  <si>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</si>
  <si>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</si>
  <si>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</si>
  <si>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</si>
  <si>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</si>
  <si>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</si>
  <si>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</si>
  <si>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</si>
  <si>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</si>
  <si>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</si>
  <si>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</si>
  <si>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</si>
  <si>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</si>
  <si>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</si>
  <si>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</si>
  <si>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</si>
  <si>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</si>
  <si>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</si>
  <si>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</si>
  <si>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</si>
  <si>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</si>
  <si>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</si>
  <si>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</si>
  <si>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</si>
  <si>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</si>
  <si>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</si>
  <si>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</si>
  <si>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</si>
  <si>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</si>
  <si>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</si>
  <si>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</si>
  <si>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</si>
  <si>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</si>
  <si>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</si>
  <si>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</si>
  <si>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</si>
  <si>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</si>
  <si>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</si>
  <si>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</si>
  <si>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</si>
  <si>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</si>
  <si>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</si>
  <si>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</si>
  <si>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</si>
  <si>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</si>
  <si>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</si>
  <si>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</si>
  <si>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</si>
  <si>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</si>
  <si>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</si>
  <si>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</si>
  <si>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</si>
  <si>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</si>
  <si>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</si>
  <si>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</si>
  <si>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</si>
  <si>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</si>
  <si>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</si>
  <si>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</si>
  <si>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</si>
  <si>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</si>
  <si>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</si>
  <si>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</si>
  <si>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</si>
  <si>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</si>
  <si>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</si>
  <si>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</si>
  <si>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</si>
  <si>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</si>
  <si>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</si>
  <si>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</si>
  <si>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</si>
  <si>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</si>
  <si>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</si>
  <si>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</si>
  <si>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</si>
  <si>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</si>
  <si>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</si>
  <si>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</si>
  <si>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</si>
  <si>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</si>
  <si>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</si>
  <si>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</si>
  <si>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</si>
  <si>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</si>
  <si>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</si>
  <si>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</si>
  <si>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</si>
  <si>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</si>
  <si>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</si>
  <si>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</si>
  <si>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</si>
  <si>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</si>
  <si>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</si>
  <si>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</si>
  <si>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</si>
  <si>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</si>
  <si>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</si>
  <si>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</si>
  <si>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</si>
  <si>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</si>
  <si>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</si>
  <si>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</si>
  <si>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</si>
  <si>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</si>
  <si>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</si>
  <si>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</si>
  <si>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</si>
  <si>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</si>
  <si>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</si>
  <si>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</si>
  <si>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</si>
  <si>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</si>
  <si>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</si>
  <si>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</si>
  <si>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</si>
  <si>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</si>
  <si>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</si>
  <si>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</si>
  <si>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</si>
  <si>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</si>
  <si>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</si>
  <si>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</si>
  <si>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</si>
  <si>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</si>
  <si>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</si>
  <si>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</si>
  <si>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</si>
  <si>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</si>
  <si>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</si>
  <si>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</si>
  <si>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</si>
  <si>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</si>
  <si>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</si>
  <si>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</si>
  <si>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</si>
  <si>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</si>
  <si>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</si>
  <si>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</si>
  <si>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</si>
  <si>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</si>
  <si>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</si>
  <si>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</si>
  <si>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</si>
  <si>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</si>
  <si>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</si>
  <si>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</si>
  <si>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</si>
  <si>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</si>
  <si>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</si>
  <si>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</si>
  <si>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</si>
  <si>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</si>
  <si>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</si>
  <si>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</si>
  <si>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</si>
  <si>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</si>
  <si>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</si>
  <si>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</si>
  <si>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</si>
  <si>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</si>
  <si>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</si>
  <si>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</si>
  <si>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</si>
  <si>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</si>
  <si>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</si>
  <si>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</si>
  <si>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</si>
  <si>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</si>
  <si>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</si>
  <si>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</si>
  <si>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</si>
  <si>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</si>
  <si>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</si>
  <si>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</si>
  <si>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</si>
  <si>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</si>
  <si>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</si>
  <si>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</si>
  <si>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</si>
  <si>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</si>
  <si>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</si>
  <si>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</si>
  <si>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</si>
  <si>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</si>
  <si>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</si>
  <si>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</si>
  <si>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</si>
  <si>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</si>
  <si>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</si>
  <si>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</si>
  <si>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</si>
  <si>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</si>
  <si>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</si>
  <si>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</si>
  <si>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</si>
  <si>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</si>
  <si>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</si>
  <si>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</si>
  <si>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</si>
  <si>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</si>
  <si>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</si>
  <si>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</si>
  <si>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</si>
  <si>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</si>
  <si>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</si>
  <si>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</si>
  <si>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</si>
  <si>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</si>
  <si>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</si>
  <si>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</si>
  <si>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</si>
  <si>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</si>
  <si>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</si>
  <si>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</si>
  <si>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</si>
  <si>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</si>
  <si>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</si>
  <si>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</si>
  <si>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</si>
  <si>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</si>
  <si>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</si>
  <si>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</si>
  <si>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</si>
  <si>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</si>
  <si>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</si>
  <si>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</si>
  <si>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</si>
  <si>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</si>
  <si>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</si>
  <si>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</si>
  <si>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</si>
  <si>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</si>
  <si>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</si>
  <si>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</si>
  <si>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</si>
  <si>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</si>
  <si>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</si>
  <si>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</si>
  <si>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</si>
  <si>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</si>
  <si>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</si>
  <si>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</si>
  <si>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</si>
  <si>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</si>
  <si>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</si>
  <si>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</si>
  <si>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</si>
  <si>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</si>
  <si>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</si>
  <si>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</si>
  <si>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</si>
  <si>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</si>
  <si>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</si>
  <si>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</si>
  <si>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</si>
  <si>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</si>
  <si>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</si>
  <si>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</si>
  <si>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</si>
  <si>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</si>
  <si>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</si>
  <si>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</si>
  <si>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</si>
  <si>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</si>
  <si>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</si>
  <si>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</si>
  <si>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</si>
  <si>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</si>
  <si>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</si>
  <si>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</si>
  <si>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</si>
  <si>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</si>
  <si>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</si>
  <si>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</si>
  <si>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</si>
  <si>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</si>
  <si>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</si>
  <si>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</si>
  <si>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</si>
  <si>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</si>
  <si>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</si>
  <si>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</si>
  <si>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</si>
  <si>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</si>
  <si>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</si>
  <si>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</si>
  <si>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</si>
  <si>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</si>
  <si>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</si>
  <si>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</si>
  <si>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</si>
  <si>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</si>
  <si>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</si>
  <si>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</si>
  <si>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</si>
  <si>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</si>
  <si>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</si>
  <si>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</si>
  <si>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</si>
  <si>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</si>
  <si>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</si>
  <si>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</si>
  <si>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</si>
  <si>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</si>
  <si>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</si>
  <si>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</si>
  <si>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</si>
  <si>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</si>
  <si>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</si>
  <si>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</si>
  <si>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</si>
  <si>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</si>
  <si>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</si>
  <si>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</si>
  <si>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</si>
  <si>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</si>
  <si>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</si>
  <si>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</si>
  <si>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</si>
  <si>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</si>
  <si>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</si>
  <si>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</si>
  <si>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</si>
  <si>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</si>
  <si>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</si>
  <si>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</si>
  <si>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</si>
  <si>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</si>
  <si>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</si>
  <si>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</si>
  <si>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</si>
  <si>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</si>
  <si>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</si>
  <si>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</si>
  <si>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</si>
  <si>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</si>
  <si>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</si>
  <si>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</si>
  <si>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</si>
  <si>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</si>
  <si>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</si>
  <si>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</si>
  <si>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</si>
  <si>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</si>
  <si>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</si>
  <si>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</si>
  <si>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</si>
  <si>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</si>
  <si>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</si>
  <si>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</si>
  <si>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</si>
  <si>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</si>
  <si>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</si>
  <si>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</si>
  <si>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</si>
  <si>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</si>
  <si>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</si>
  <si>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</si>
  <si>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</si>
  <si>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</si>
  <si>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</si>
  <si>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</si>
  <si>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</si>
  <si>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</si>
  <si>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</si>
  <si>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</si>
  <si>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</si>
  <si>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</si>
  <si>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</si>
  <si>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</si>
  <si>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</si>
  <si>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</si>
  <si>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</si>
  <si>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</si>
  <si>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</si>
  <si>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</si>
  <si>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</si>
  <si>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</si>
  <si>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</si>
  <si>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</si>
  <si>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</si>
  <si>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</si>
  <si>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</si>
  <si>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</si>
  <si>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</si>
  <si>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</si>
  <si>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</si>
  <si>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</si>
  <si>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</si>
  <si>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</si>
  <si>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</si>
  <si>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</si>
  <si>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</si>
  <si>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</si>
  <si>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</si>
  <si>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</si>
  <si>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</si>
  <si>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</si>
  <si>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</si>
  <si>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</si>
  <si>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</si>
  <si>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</si>
  <si>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</si>
  <si>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</si>
  <si>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</si>
  <si>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</si>
  <si>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</si>
  <si>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</si>
  <si>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</si>
  <si>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</si>
  <si>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</si>
  <si>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</si>
  <si>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</si>
  <si>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</si>
  <si>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</si>
  <si>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</si>
  <si>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</si>
  <si>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</si>
  <si>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</si>
  <si>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</si>
  <si>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</si>
  <si>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</si>
  <si>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</si>
  <si>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</si>
  <si>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</si>
  <si>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</si>
  <si>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</si>
  <si>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</si>
  <si>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</si>
  <si>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</si>
  <si>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</si>
  <si>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</si>
  <si>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</si>
  <si>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</si>
  <si>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</si>
  <si>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</si>
  <si>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</si>
  <si>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</si>
  <si>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</si>
  <si>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</si>
  <si>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</si>
  <si>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</si>
  <si>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</si>
  <si>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</si>
  <si>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</si>
  <si>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</si>
  <si>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</si>
  <si>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</si>
  <si>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</si>
  <si>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</si>
  <si>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</si>
  <si>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</si>
  <si>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</si>
  <si>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</si>
  <si>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</si>
  <si>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</si>
  <si>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</si>
  <si>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</si>
  <si>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</si>
  <si>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</si>
  <si>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</si>
  <si>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</si>
  <si>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</si>
  <si>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</si>
  <si>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</si>
  <si>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</si>
  <si>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</si>
  <si>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</si>
  <si>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</si>
  <si>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</si>
  <si>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</si>
  <si>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</si>
  <si>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</si>
  <si>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</si>
  <si>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</si>
  <si>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</si>
  <si>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</si>
  <si>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</si>
  <si>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</si>
  <si>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</si>
  <si>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</si>
  <si>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</si>
  <si>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</si>
  <si>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</si>
  <si>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</si>
  <si>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</si>
  <si>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</si>
  <si>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</si>
  <si>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</si>
  <si>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</si>
  <si>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</si>
  <si>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</si>
  <si>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</si>
  <si>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</si>
  <si>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</si>
  <si>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</si>
  <si>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</si>
  <si>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</si>
  <si>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</si>
  <si>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</si>
  <si>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</si>
  <si>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</si>
  <si>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</si>
  <si>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</si>
  <si>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</si>
  <si>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</si>
  <si>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</si>
  <si>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</si>
  <si>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</si>
  <si>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</si>
  <si>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</si>
  <si>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</si>
  <si>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</si>
  <si>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</si>
  <si>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</si>
  <si>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</si>
  <si>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</si>
  <si>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</si>
  <si>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</si>
  <si>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</si>
  <si>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</si>
  <si>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</si>
  <si>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</si>
  <si>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</si>
  <si>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</si>
  <si>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</si>
  <si>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</si>
  <si>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</si>
  <si>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</si>
  <si>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</si>
  <si>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</si>
  <si>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</si>
  <si>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</si>
  <si>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</si>
  <si>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</si>
  <si>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</si>
  <si>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</si>
  <si>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</si>
  <si>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</si>
  <si>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</si>
  <si>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</si>
  <si>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</si>
  <si>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</si>
  <si>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</si>
  <si>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</si>
  <si>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</si>
  <si>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</si>
  <si>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</si>
  <si>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</si>
  <si>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</si>
  <si>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</si>
  <si>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</si>
  <si>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</si>
  <si>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</si>
  <si>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</si>
  <si>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</si>
  <si>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</si>
  <si>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</si>
  <si>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</si>
  <si>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</si>
  <si>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</si>
  <si>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</si>
  <si>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</si>
  <si>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</si>
  <si>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</si>
  <si>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</si>
  <si>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</si>
  <si>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</si>
  <si>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</si>
  <si>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</si>
  <si>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</si>
  <si>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</si>
  <si>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</si>
  <si>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</si>
  <si>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</si>
  <si>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</si>
  <si>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</si>
  <si>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</si>
  <si>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</si>
  <si>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</si>
  <si>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</si>
  <si>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</si>
  <si>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</si>
  <si>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</si>
  <si>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</si>
  <si>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</si>
  <si>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</si>
  <si>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</si>
  <si>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</si>
  <si>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</si>
  <si>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</si>
  <si>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</si>
  <si>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</si>
  <si>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</si>
  <si>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</si>
  <si>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</si>
  <si>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</si>
  <si>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</si>
  <si>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</si>
  <si>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</si>
  <si>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</si>
  <si>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</si>
  <si>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</si>
  <si>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</si>
  <si>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</si>
  <si>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</si>
  <si>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</si>
  <si>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</si>
  <si>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</si>
  <si>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</si>
  <si>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</si>
  <si>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</si>
  <si>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</si>
  <si>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</si>
  <si>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</si>
  <si>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</si>
  <si>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</si>
  <si>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</si>
  <si>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</si>
  <si>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</si>
  <si>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</si>
  <si>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</si>
  <si>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</si>
  <si>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</si>
  <si>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</si>
  <si>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</si>
  <si>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</si>
  <si>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</si>
  <si>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</si>
  <si>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</si>
  <si>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</si>
  <si>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</si>
  <si>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</si>
  <si>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</si>
  <si>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</si>
  <si>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</si>
  <si>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</si>
  <si>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</si>
  <si>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</si>
  <si>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</si>
  <si>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</si>
  <si>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</si>
  <si>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</si>
  <si>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</si>
  <si>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</si>
  <si>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</si>
  <si>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</si>
  <si>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</si>
  <si>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</si>
  <si>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</si>
  <si>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</si>
  <si>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</si>
  <si>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</si>
  <si>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</si>
  <si>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</si>
  <si>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</si>
  <si>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</si>
  <si>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</si>
  <si>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</si>
  <si>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</si>
  <si>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</si>
  <si>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</si>
  <si>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</si>
  <si>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</si>
  <si>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</si>
  <si>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</si>
  <si>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</si>
  <si>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</si>
  <si>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</si>
  <si>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</si>
  <si>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</si>
  <si>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</si>
  <si>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</si>
  <si>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</si>
  <si>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</si>
  <si>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</si>
  <si>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</si>
  <si>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</si>
  <si>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</si>
  <si>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</si>
  <si>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</si>
  <si>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</si>
  <si>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</si>
  <si>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</si>
  <si>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</si>
  <si>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</si>
  <si>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</si>
  <si>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</si>
  <si>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</si>
  <si>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</si>
  <si>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</si>
  <si>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</si>
  <si>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</si>
  <si>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</si>
  <si>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</si>
  <si>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</si>
  <si>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</si>
  <si>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</si>
  <si>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</si>
  <si>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</si>
  <si>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</si>
  <si>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</si>
  <si>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</si>
  <si>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</si>
  <si>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</si>
  <si>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</si>
  <si>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</si>
  <si>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</si>
  <si>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</si>
  <si>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</si>
  <si>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</si>
  <si>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</si>
  <si>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</si>
  <si>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</si>
  <si>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</si>
  <si>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</si>
  <si>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</si>
  <si>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</si>
  <si>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</si>
  <si>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</si>
  <si>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</si>
  <si>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</si>
  <si>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</si>
  <si>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</si>
  <si>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</si>
  <si>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</si>
  <si>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</si>
  <si>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</si>
  <si>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</si>
  <si>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</si>
  <si>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</si>
  <si>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</si>
  <si>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</si>
  <si>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</si>
  <si>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</si>
  <si>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</si>
  <si>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</si>
  <si>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</si>
  <si>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</si>
  <si>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</si>
  <si>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</si>
  <si>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</si>
  <si>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</si>
  <si>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</si>
  <si>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</si>
  <si>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</si>
  <si>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</si>
  <si>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</si>
  <si>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</si>
  <si>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</si>
  <si>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</si>
  <si>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</si>
  <si>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</si>
  <si>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</si>
  <si>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</si>
  <si>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</si>
  <si>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</si>
  <si>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</si>
  <si>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</si>
  <si>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</si>
  <si>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</si>
  <si>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</si>
  <si>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</si>
  <si>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</si>
  <si>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</si>
  <si>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</si>
  <si>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</si>
  <si>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</si>
  <si>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</si>
  <si>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</si>
  <si>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</si>
  <si>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</si>
  <si>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</si>
  <si>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</si>
  <si>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</si>
  <si>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</si>
  <si>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</si>
  <si>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</si>
  <si>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</si>
  <si>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</si>
  <si>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</si>
  <si>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</si>
  <si>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</si>
  <si>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</si>
  <si>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</si>
  <si>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</si>
  <si>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</si>
  <si>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</si>
  <si>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</si>
  <si>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</si>
  <si>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</si>
  <si>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</si>
  <si>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</si>
  <si>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</si>
  <si>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</si>
  <si>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</si>
  <si>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</si>
  <si>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</si>
  <si>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</si>
  <si>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</si>
  <si>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</si>
  <si>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</si>
  <si>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</si>
  <si>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</si>
  <si>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</si>
  <si>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</si>
  <si>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</si>
  <si>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</si>
  <si>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</si>
  <si>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</si>
  <si>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</si>
  <si>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</si>
  <si>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</si>
  <si>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</si>
  <si>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</si>
  <si>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</si>
  <si>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</si>
  <si>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</si>
  <si>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</si>
  <si>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</si>
  <si>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</si>
  <si>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</si>
  <si>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</si>
  <si>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</si>
  <si>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</si>
  <si>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</si>
  <si>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</si>
  <si>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</si>
  <si>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</si>
  <si>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</si>
  <si>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</si>
  <si>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</si>
  <si>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</si>
  <si>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</si>
  <si>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</si>
  <si>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</si>
  <si>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</si>
  <si>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</si>
  <si>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</si>
  <si>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</si>
  <si>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</si>
  <si>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</si>
  <si>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</si>
  <si>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</si>
  <si>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</si>
  <si>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</si>
  <si>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</si>
  <si>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</si>
  <si>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</si>
  <si>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</si>
  <si>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</si>
  <si>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</si>
  <si>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</si>
  <si>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</si>
  <si>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</si>
  <si>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</si>
  <si>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</si>
  <si>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</si>
  <si>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</si>
  <si>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</si>
  <si>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</si>
  <si>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</si>
  <si>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</si>
  <si>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</si>
  <si>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</si>
  <si>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</si>
  <si>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</si>
  <si>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</si>
  <si>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</si>
  <si>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</si>
  <si>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</si>
  <si>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</si>
  <si>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</si>
  <si>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</si>
  <si>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</si>
  <si>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</si>
  <si>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</si>
  <si>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</si>
  <si>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</si>
  <si>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</si>
  <si>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</si>
  <si>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</si>
  <si>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</si>
  <si>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</si>
  <si>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</si>
  <si>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</si>
  <si>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</si>
  <si>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</si>
  <si>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</si>
  <si>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</si>
  <si>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</si>
  <si>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</si>
  <si>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</si>
  <si>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</si>
  <si>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</si>
  <si>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</si>
  <si>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</si>
  <si>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</si>
  <si>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</si>
  <si>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</si>
  <si>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</si>
  <si>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</si>
  <si>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</si>
  <si>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</si>
  <si>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</si>
  <si>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</si>
  <si>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</si>
  <si>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</si>
  <si>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</si>
  <si>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</si>
  <si>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</si>
  <si>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</si>
  <si>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</si>
  <si>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</si>
  <si>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</si>
  <si>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</si>
  <si>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</si>
  <si>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</si>
  <si>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</si>
  <si>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</si>
  <si>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</si>
  <si>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</si>
  <si>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</si>
  <si>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</si>
  <si>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</si>
  <si>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</si>
  <si>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</si>
  <si>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</si>
  <si>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</si>
  <si>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</si>
  <si>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</si>
  <si>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</si>
  <si>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</si>
  <si>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</si>
  <si>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</si>
  <si>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</si>
  <si>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</si>
  <si>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</si>
  <si>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</si>
  <si>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</si>
  <si>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</si>
  <si>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</si>
  <si>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</si>
  <si>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</si>
  <si>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</si>
  <si>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</si>
  <si>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</si>
  <si>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</si>
  <si>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</si>
  <si>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</si>
  <si>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</si>
  <si>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</si>
  <si>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</si>
  <si>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</si>
  <si>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</si>
  <si>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</si>
  <si>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</si>
  <si>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</si>
  <si>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</si>
  <si>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</si>
  <si>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</si>
  <si>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</si>
  <si>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</si>
  <si>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</si>
  <si>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</si>
  <si>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</si>
  <si>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</si>
  <si>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</si>
  <si>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</si>
  <si>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</si>
  <si>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</si>
  <si>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</si>
  <si>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</si>
  <si>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</si>
  <si>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</si>
  <si>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</si>
  <si>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</si>
  <si>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</si>
  <si>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</si>
  <si>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</si>
  <si>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</si>
  <si>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</si>
  <si>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</si>
  <si>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</si>
  <si>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</si>
  <si>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</si>
  <si>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</si>
  <si>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</si>
  <si>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</si>
  <si>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</si>
  <si>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</si>
  <si>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</si>
  <si>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</si>
  <si>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</si>
  <si>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</si>
  <si>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</si>
  <si>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</si>
  <si>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</si>
  <si>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</si>
  <si>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</si>
  <si>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</si>
  <si>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</si>
  <si>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</si>
  <si>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</si>
  <si>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</si>
  <si>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</si>
  <si>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</si>
  <si>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</si>
  <si>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</si>
  <si>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</si>
  <si>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</si>
  <si>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</si>
  <si>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</si>
  <si>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</si>
  <si>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</si>
  <si>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</si>
  <si>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</si>
  <si>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</si>
  <si>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</si>
  <si>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</si>
  <si>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</si>
  <si>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</si>
  <si>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</si>
  <si>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</si>
  <si>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</si>
  <si>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</si>
  <si>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</si>
  <si>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</si>
  <si>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</si>
  <si>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</si>
  <si>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</si>
  <si>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</si>
  <si>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</si>
  <si>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</si>
  <si>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</si>
  <si>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</si>
  <si>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</si>
  <si>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</si>
  <si>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</si>
  <si>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</si>
  <si>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</si>
  <si>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</si>
  <si>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</si>
  <si>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</si>
  <si>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</si>
  <si>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</si>
  <si>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</si>
  <si>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</si>
  <si>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</si>
  <si>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</si>
  <si>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</si>
  <si>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</si>
  <si>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</si>
  <si>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</si>
  <si>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</si>
  <si>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</si>
  <si>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</si>
  <si>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</si>
  <si>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</si>
  <si>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</si>
  <si>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</si>
  <si>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</si>
  <si>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</si>
  <si>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</si>
  <si>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</si>
  <si>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</si>
  <si>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</si>
  <si>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</si>
  <si>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</si>
  <si>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</si>
  <si>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</si>
  <si>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</si>
  <si>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</si>
  <si>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</si>
  <si>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</si>
  <si>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</si>
  <si>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</si>
  <si>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</si>
  <si>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</si>
  <si>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</si>
  <si>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</si>
  <si>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</si>
  <si>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</si>
  <si>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</si>
  <si>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</si>
  <si>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</si>
  <si>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</si>
  <si>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</si>
  <si>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</si>
  <si>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</si>
  <si>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</si>
  <si>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</si>
  <si>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</si>
  <si>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</si>
  <si>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</si>
  <si>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</si>
  <si>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</si>
  <si>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</si>
  <si>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</si>
  <si>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</si>
  <si>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</si>
  <si>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</si>
  <si>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</si>
  <si>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</si>
  <si>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</si>
  <si>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</si>
  <si>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</si>
  <si>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</si>
  <si>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</si>
  <si>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</si>
  <si>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</si>
  <si>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</si>
  <si>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</si>
  <si>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</si>
  <si>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</si>
  <si>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</si>
  <si>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</si>
  <si>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</si>
  <si>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</si>
  <si>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</si>
  <si>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</si>
  <si>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</si>
  <si>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</si>
  <si>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</si>
  <si>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</si>
  <si>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</si>
  <si>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</si>
  <si>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</si>
  <si>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</si>
  <si>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</si>
  <si>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</si>
  <si>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</si>
  <si>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</si>
  <si>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</si>
  <si>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</si>
  <si>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</si>
  <si>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</si>
  <si>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</si>
  <si>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</si>
  <si>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</si>
  <si>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</si>
  <si>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</si>
  <si>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</si>
  <si>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</si>
  <si>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</si>
  <si>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</si>
  <si>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</si>
  <si>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</si>
  <si>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</si>
  <si>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</si>
  <si>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</si>
  <si>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</si>
  <si>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</si>
  <si>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</si>
  <si>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</si>
  <si>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</si>
  <si>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</si>
  <si>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</si>
  <si>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</si>
  <si>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</si>
  <si>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</si>
  <si>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</si>
  <si>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</si>
  <si>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</si>
  <si>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</si>
  <si>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</si>
  <si>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</si>
  <si>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</si>
  <si>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</si>
  <si>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</si>
  <si>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</si>
  <si>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</si>
  <si>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</si>
  <si>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</si>
  <si>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</si>
  <si>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</si>
  <si>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</si>
  <si>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</si>
  <si>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</si>
  <si>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</si>
  <si>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</si>
  <si>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</si>
  <si>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</si>
  <si>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</si>
  <si>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</si>
  <si>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</si>
  <si>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</si>
  <si>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</si>
  <si>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</si>
  <si>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</si>
  <si>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</si>
  <si>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</si>
  <si>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</si>
  <si>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</si>
  <si>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</si>
  <si>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</si>
  <si>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</si>
  <si>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</si>
  <si>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</si>
  <si>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</si>
  <si>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</si>
  <si>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</si>
  <si>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</si>
  <si>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</si>
  <si>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</si>
  <si>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</si>
  <si>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</si>
  <si>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</si>
  <si>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</si>
  <si>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</si>
  <si>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</si>
  <si>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</si>
  <si>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</si>
  <si>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</si>
  <si>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</si>
  <si>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</si>
  <si>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</si>
  <si>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</si>
  <si>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</si>
  <si>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</si>
  <si>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</si>
  <si>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</si>
  <si>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</si>
  <si>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</si>
  <si>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</si>
  <si>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</si>
  <si>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</si>
  <si>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</si>
  <si>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</si>
  <si>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</si>
  <si>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</si>
  <si>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</si>
  <si>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</si>
  <si>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</si>
  <si>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</si>
  <si>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</si>
  <si>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</si>
  <si>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</si>
  <si>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</si>
  <si>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</si>
  <si>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</si>
  <si>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</si>
  <si>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</si>
  <si>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</si>
  <si>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</si>
  <si>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</si>
  <si>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</si>
  <si>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</si>
  <si>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</si>
  <si>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</si>
  <si>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</si>
  <si>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</si>
  <si>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</si>
  <si>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</si>
  <si>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</si>
  <si>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</si>
  <si>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</si>
  <si>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</si>
  <si>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</si>
  <si>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</si>
  <si>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</si>
  <si>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</si>
  <si>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</si>
  <si>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</si>
  <si>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</si>
  <si>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</si>
  <si>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</si>
  <si>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</si>
  <si>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</si>
  <si>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</si>
  <si>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</si>
  <si>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</si>
  <si>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</si>
  <si>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</si>
  <si>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</si>
  <si>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</si>
  <si>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</si>
  <si>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</si>
  <si>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</si>
  <si>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</si>
  <si>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</si>
  <si>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</si>
  <si>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</si>
  <si>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</si>
  <si>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</si>
  <si>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</si>
  <si>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</si>
  <si>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</si>
  <si>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</si>
  <si>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</si>
  <si>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</si>
  <si>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</si>
  <si>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</si>
  <si>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</si>
  <si>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</si>
  <si>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</si>
  <si>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</si>
  <si>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</si>
  <si>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</si>
  <si>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</si>
  <si>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</si>
  <si>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</si>
  <si>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</si>
  <si>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</si>
  <si>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</si>
  <si>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</si>
  <si>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</si>
  <si>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</si>
  <si>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</si>
  <si>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</si>
  <si>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</si>
  <si>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</si>
  <si>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</si>
  <si>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</si>
  <si>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</si>
  <si>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</si>
  <si>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</si>
  <si>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</si>
  <si>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</si>
  <si>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</si>
  <si>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</si>
  <si>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</si>
  <si>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</si>
  <si>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</si>
  <si>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</si>
  <si>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</si>
  <si>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</si>
  <si>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</si>
  <si>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</si>
  <si>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</si>
  <si>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</si>
  <si>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</si>
  <si>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</si>
  <si>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</si>
  <si>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</si>
  <si>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</si>
  <si>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</si>
  <si>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</si>
  <si>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</si>
  <si>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</si>
  <si>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</si>
  <si>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</si>
  <si>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</si>
  <si>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</si>
  <si>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</si>
  <si>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</si>
  <si>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</si>
  <si>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</si>
  <si>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</si>
  <si>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</si>
  <si>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</si>
  <si>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</si>
  <si>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</si>
  <si>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</si>
  <si>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</si>
  <si>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</si>
  <si>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</si>
  <si>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</si>
  <si>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</si>
  <si>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</si>
  <si>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</si>
  <si>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</si>
  <si>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</si>
  <si>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</si>
  <si>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</si>
  <si>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</si>
  <si>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</si>
  <si>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</si>
  <si>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</si>
  <si>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</si>
  <si>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</si>
  <si>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</si>
  <si>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</si>
  <si>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</si>
  <si>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</si>
  <si>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</si>
  <si>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</si>
  <si>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</si>
  <si>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</si>
  <si>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</si>
  <si>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</si>
  <si>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</si>
  <si>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</si>
  <si>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</si>
  <si>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</si>
  <si>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</si>
  <si>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</si>
  <si>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</si>
  <si>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</si>
  <si>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</si>
  <si>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</si>
  <si>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</si>
  <si>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</si>
  <si>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</si>
  <si>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</si>
  <si>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</si>
  <si>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</si>
  <si>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</si>
  <si>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</si>
  <si>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</si>
  <si>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</si>
  <si>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</si>
  <si>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</si>
  <si>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</si>
  <si>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</si>
  <si>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</si>
  <si>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</si>
  <si>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</si>
  <si>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</si>
  <si>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</si>
  <si>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</si>
  <si>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</si>
  <si>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</si>
  <si>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</si>
  <si>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</si>
  <si>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</si>
  <si>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</si>
  <si>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</si>
  <si>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</si>
  <si>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</si>
  <si>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</si>
  <si>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</si>
  <si>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</si>
  <si>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</si>
  <si>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</si>
  <si>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</si>
  <si>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</si>
  <si>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</si>
  <si>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</si>
  <si>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</si>
  <si>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</si>
  <si>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</si>
  <si>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</si>
  <si>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</si>
  <si>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</si>
  <si>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</si>
  <si>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</si>
  <si>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</si>
  <si>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</si>
  <si>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</si>
  <si>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</si>
  <si>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</si>
  <si>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</si>
  <si>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</si>
  <si>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</si>
  <si>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</si>
  <si>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</si>
  <si>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</si>
  <si>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</si>
  <si>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</si>
  <si>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</si>
  <si>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</si>
  <si>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</si>
  <si>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</si>
  <si>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</si>
  <si>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</si>
  <si>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</si>
  <si>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</si>
  <si>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</si>
  <si>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</si>
  <si>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</si>
  <si>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</si>
  <si>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</si>
  <si>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</si>
  <si>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</si>
  <si>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</si>
  <si>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</si>
  <si>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</si>
  <si>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</si>
  <si>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</si>
  <si>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</si>
  <si>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</si>
  <si>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</si>
  <si>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</si>
  <si>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</si>
  <si>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</si>
  <si>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</si>
  <si>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</si>
  <si>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</si>
  <si>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</si>
  <si>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</si>
  <si>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</si>
  <si>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</si>
  <si>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</si>
  <si>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</si>
  <si>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</si>
  <si>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</si>
  <si>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</si>
  <si>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</si>
  <si>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</si>
  <si>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</si>
  <si>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</si>
  <si>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</si>
  <si>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</si>
  <si>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</si>
  <si>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</si>
  <si>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</si>
  <si>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</si>
  <si>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</si>
  <si>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</si>
  <si>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</si>
  <si>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</si>
  <si>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</si>
  <si>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</si>
  <si>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</si>
  <si>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</si>
  <si>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</si>
  <si>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</si>
  <si>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</si>
  <si>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</si>
  <si>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</si>
  <si>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</si>
  <si>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</si>
  <si>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</si>
  <si>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</si>
  <si>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</si>
  <si>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</si>
  <si>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</si>
  <si>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</si>
  <si>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</si>
  <si>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</si>
  <si>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</si>
  <si>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</si>
  <si>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</si>
  <si>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</si>
  <si>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</si>
  <si>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</si>
  <si>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</si>
  <si>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</si>
  <si>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</si>
  <si>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</si>
  <si>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</si>
  <si>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</si>
  <si>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</si>
  <si>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</si>
  <si>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</si>
  <si>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</si>
  <si>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</si>
  <si>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</si>
  <si>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</si>
  <si>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</si>
  <si>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</si>
  <si>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</si>
  <si>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</si>
  <si>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</si>
  <si>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</si>
  <si>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</si>
  <si>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</si>
  <si>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</si>
  <si>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</si>
  <si>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</si>
  <si>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</si>
  <si>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</si>
  <si>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</si>
  <si>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</si>
  <si>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</si>
  <si>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</si>
  <si>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</si>
  <si>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</si>
  <si>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</si>
  <si>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</si>
  <si>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</si>
  <si>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</si>
  <si>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</si>
  <si>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</si>
  <si>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</si>
  <si>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</si>
  <si>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</si>
  <si>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</si>
  <si>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</si>
  <si>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</si>
  <si>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</si>
  <si>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</si>
  <si>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</si>
  <si>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</si>
  <si>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</si>
  <si>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</si>
  <si>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</si>
  <si>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</si>
  <si>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</si>
  <si>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</si>
  <si>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</si>
  <si>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</si>
  <si>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</si>
  <si>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</si>
  <si>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</si>
  <si>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</si>
  <si>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</si>
  <si>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</si>
  <si>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</si>
  <si>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</si>
  <si>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</si>
  <si>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</si>
  <si>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</si>
  <si>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</si>
  <si>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</si>
  <si>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</si>
  <si>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</si>
  <si>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</si>
  <si>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</si>
  <si>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</si>
  <si>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</si>
  <si>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</si>
  <si>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</si>
  <si>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</si>
  <si>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</si>
  <si>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</si>
  <si>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</si>
  <si>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</si>
  <si>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</si>
  <si>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</si>
  <si>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</si>
  <si>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</si>
  <si>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</si>
  <si>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</si>
  <si>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</si>
  <si>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</si>
  <si>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</si>
  <si>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</si>
  <si>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</si>
  <si>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</si>
  <si>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</si>
  <si>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</si>
  <si>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</si>
  <si>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</si>
  <si>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</si>
  <si>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</si>
  <si>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</si>
  <si>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</si>
  <si>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</si>
  <si>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</si>
  <si>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</si>
  <si>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</si>
  <si>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</si>
  <si>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</si>
  <si>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</si>
  <si>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</si>
  <si>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</si>
  <si>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</si>
  <si>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</si>
  <si>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</si>
  <si>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</si>
  <si>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</si>
  <si>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</si>
  <si>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</si>
  <si>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</si>
  <si>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</si>
  <si>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</si>
  <si>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</si>
  <si>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</si>
  <si>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</si>
  <si>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</si>
  <si>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</si>
  <si>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</si>
  <si>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</si>
  <si>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</si>
  <si>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</si>
  <si>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</si>
  <si>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</si>
  <si>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</si>
  <si>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</si>
  <si>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</si>
  <si>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</si>
  <si>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</si>
  <si>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</si>
  <si>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</si>
  <si>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</si>
  <si>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</si>
  <si>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</si>
  <si>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</si>
  <si>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</si>
  <si>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</si>
  <si>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</si>
  <si>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</si>
  <si>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</si>
  <si>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</si>
  <si>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</si>
  <si>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</si>
  <si>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</si>
  <si>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</si>
  <si>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</si>
  <si>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</si>
  <si>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</si>
  <si>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</si>
  <si>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</si>
  <si>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</si>
  <si>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</si>
  <si>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</si>
  <si>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</si>
  <si>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</si>
  <si>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</si>
  <si>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</si>
  <si>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</si>
  <si>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</si>
  <si>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</si>
  <si>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</si>
  <si>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</si>
  <si>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</si>
  <si>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</si>
  <si>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</si>
  <si>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</si>
  <si>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</si>
  <si>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</si>
  <si>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</si>
  <si>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</si>
  <si>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</si>
  <si>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</si>
  <si>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</si>
  <si>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</si>
  <si>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</si>
  <si>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</si>
  <si>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</si>
  <si>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</si>
  <si>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</si>
  <si>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</si>
  <si>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</si>
  <si>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</si>
  <si>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</si>
  <si>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</si>
  <si>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</si>
  <si>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</si>
  <si>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</si>
  <si>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</si>
  <si>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</si>
  <si>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</si>
  <si>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</si>
  <si>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</si>
  <si>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</si>
  <si>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</si>
  <si>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</si>
  <si>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</si>
  <si>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</si>
  <si>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</si>
  <si>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</si>
  <si>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</si>
  <si>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</si>
  <si>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</si>
  <si>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</si>
  <si>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</si>
  <si>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</si>
  <si>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</si>
  <si>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</si>
  <si>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</si>
  <si>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</si>
  <si>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</si>
  <si>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</si>
  <si>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</si>
  <si>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</si>
  <si>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</si>
  <si>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</si>
  <si>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</si>
  <si>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</si>
  <si>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</si>
  <si>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</si>
  <si>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</si>
  <si>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</si>
  <si>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</si>
  <si>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</si>
  <si>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</si>
  <si>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</si>
  <si>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</si>
  <si>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</si>
  <si>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</si>
  <si>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</si>
  <si>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</si>
  <si>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</si>
  <si>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</si>
  <si>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</si>
  <si>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</si>
  <si>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</si>
  <si>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</si>
  <si>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</si>
  <si>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</si>
  <si>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</si>
  <si>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</si>
  <si>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</si>
  <si>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</si>
  <si>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</si>
  <si>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</si>
  <si>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</si>
  <si>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</si>
  <si>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</si>
  <si>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</si>
  <si>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</si>
  <si>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</si>
  <si>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</si>
  <si>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</si>
  <si>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</si>
  <si>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</si>
  <si>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</si>
  <si>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</si>
  <si>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</si>
  <si>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</si>
  <si>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</si>
  <si>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</si>
  <si>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</si>
  <si>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</si>
  <si>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</si>
  <si>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</si>
  <si>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</si>
  <si>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</si>
  <si>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</si>
  <si>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</si>
  <si>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</si>
  <si>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</si>
  <si>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</si>
  <si>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</si>
  <si>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</si>
  <si>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</si>
  <si>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</si>
  <si>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</si>
  <si>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</si>
  <si>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</si>
  <si>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</si>
  <si>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</si>
  <si>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</si>
  <si>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</si>
  <si>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</si>
  <si>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</si>
  <si>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</si>
  <si>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</si>
  <si>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</si>
  <si>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</si>
  <si>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</si>
  <si>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</si>
  <si>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</si>
  <si>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</si>
  <si>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</si>
  <si>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</si>
  <si>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</si>
  <si>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</si>
  <si>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</si>
  <si>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</si>
  <si>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</si>
  <si>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</si>
  <si>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</si>
  <si>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</si>
  <si>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</si>
  <si>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</si>
  <si>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</si>
  <si>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</si>
  <si>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</si>
  <si>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</si>
  <si>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</si>
  <si>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</si>
  <si>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</si>
  <si>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</si>
  <si>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</si>
  <si>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</si>
  <si>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</si>
  <si>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</si>
  <si>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</si>
  <si>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</si>
  <si>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</si>
  <si>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</si>
  <si>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</si>
  <si>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</si>
  <si>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</si>
  <si>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</si>
  <si>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</si>
  <si>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</si>
  <si>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</si>
  <si>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</si>
  <si>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</si>
  <si>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</si>
  <si>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</si>
  <si>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</si>
  <si>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</si>
  <si>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</si>
  <si>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</si>
  <si>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</si>
  <si>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</si>
  <si>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</si>
  <si>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</si>
  <si>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</si>
  <si>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</si>
  <si>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</si>
  <si>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</si>
  <si>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</si>
  <si>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</si>
  <si>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</si>
  <si>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</si>
  <si>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</si>
  <si>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</si>
  <si>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</si>
  <si>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</si>
  <si>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</si>
  <si>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</si>
  <si>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</si>
  <si>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</si>
  <si>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</si>
  <si>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</si>
  <si>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</si>
  <si>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</si>
  <si>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</si>
  <si>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</si>
  <si>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</si>
  <si>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</si>
  <si>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</si>
  <si>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</si>
  <si>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</si>
  <si>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</si>
  <si>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</si>
  <si>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</si>
  <si>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</si>
  <si>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</si>
  <si>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</si>
  <si>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</si>
  <si>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</si>
  <si>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</si>
  <si>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</si>
  <si>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</si>
  <si>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</si>
  <si>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</si>
  <si>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</si>
  <si>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</si>
  <si>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</si>
  <si>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</si>
  <si>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</si>
  <si>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</si>
  <si>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</si>
  <si>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</si>
  <si>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</si>
  <si>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</si>
  <si>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</si>
  <si>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</si>
  <si>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</si>
  <si>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</si>
  <si>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</si>
  <si>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</si>
  <si>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</si>
  <si>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</si>
  <si>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</si>
  <si>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</si>
  <si>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</si>
  <si>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</si>
  <si>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</si>
  <si>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</si>
  <si>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</si>
  <si>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</si>
  <si>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</si>
  <si>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</si>
  <si>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</si>
  <si>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</si>
  <si>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</si>
  <si>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</si>
  <si>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</si>
  <si>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</si>
  <si>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</si>
  <si>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</si>
  <si>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</si>
  <si>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</si>
  <si>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</si>
  <si>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</si>
  <si>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</si>
  <si>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</si>
  <si>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</si>
  <si>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</si>
  <si>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</si>
  <si>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</si>
  <si>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</si>
  <si>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</si>
  <si>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</si>
  <si>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</si>
  <si>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</si>
  <si>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</si>
  <si>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</si>
  <si>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</si>
  <si>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</si>
  <si>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</si>
  <si>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</si>
  <si>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</si>
  <si>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</si>
  <si>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</si>
  <si>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</si>
  <si>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</si>
  <si>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</si>
  <si>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</si>
  <si>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</si>
  <si>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</si>
  <si>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</si>
  <si>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</si>
  <si>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</si>
  <si>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</si>
  <si>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</si>
  <si>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</si>
  <si>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</si>
  <si>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</si>
  <si>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</si>
  <si>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</si>
  <si>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</si>
  <si>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</si>
  <si>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</si>
  <si>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</si>
  <si>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</si>
  <si>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</si>
  <si>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</si>
  <si>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</si>
  <si>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</si>
  <si>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</si>
  <si>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</si>
  <si>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</si>
  <si>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</si>
  <si>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</si>
  <si>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</si>
  <si>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</si>
  <si>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</si>
  <si>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</si>
  <si>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</si>
  <si>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</si>
  <si>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</si>
  <si>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</si>
  <si>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</si>
  <si>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</si>
  <si>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</si>
  <si>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</si>
  <si>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</si>
  <si>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</si>
  <si>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</si>
  <si>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</si>
  <si>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</si>
  <si>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</si>
  <si>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</si>
  <si>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</si>
  <si>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</si>
  <si>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</si>
  <si>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</si>
  <si>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</si>
  <si>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</si>
  <si>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</si>
  <si>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</si>
  <si>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</si>
  <si>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</si>
  <si>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</si>
  <si>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</si>
  <si>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</si>
  <si>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</si>
  <si>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</si>
  <si>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</si>
  <si>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</si>
  <si>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</si>
  <si>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</si>
  <si>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</si>
  <si>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</si>
  <si>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</si>
  <si>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</si>
  <si>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</si>
  <si>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</si>
  <si>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</si>
  <si>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</si>
  <si>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</si>
  <si>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</si>
  <si>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</si>
  <si>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</si>
  <si>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</si>
  <si>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</si>
  <si>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</si>
  <si>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</si>
  <si>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</si>
  <si>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</si>
  <si>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</si>
  <si>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</si>
  <si>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</si>
  <si>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</si>
  <si>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</si>
  <si>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</si>
  <si>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</si>
  <si>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</si>
  <si>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</si>
  <si>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</si>
  <si>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</si>
  <si>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</si>
  <si>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</si>
  <si>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</si>
  <si>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</si>
  <si>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</si>
  <si>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</si>
  <si>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</si>
  <si>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</si>
  <si>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</si>
  <si>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</si>
  <si>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</si>
  <si>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</si>
  <si>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</si>
  <si>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</si>
  <si>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</si>
  <si>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</si>
  <si>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</si>
  <si>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</si>
  <si>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</si>
  <si>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</si>
  <si>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</si>
  <si>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</si>
  <si>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</si>
  <si>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</si>
  <si>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</si>
  <si>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</si>
  <si>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</si>
  <si>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</si>
  <si>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</si>
  <si>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</si>
  <si>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</si>
  <si>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</si>
  <si>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</si>
  <si>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</si>
  <si>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</si>
  <si>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</si>
  <si>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</si>
  <si>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</si>
  <si>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</si>
  <si>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</si>
  <si>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</si>
  <si>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</si>
  <si>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</si>
  <si>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</si>
  <si>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</si>
  <si>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</si>
  <si>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</si>
  <si>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</si>
  <si>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</si>
  <si>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</si>
  <si>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</si>
  <si>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</si>
  <si>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</si>
  <si>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</si>
  <si>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</si>
  <si>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</si>
  <si>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</si>
  <si>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</si>
  <si>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</si>
  <si>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</si>
  <si>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</si>
  <si>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</si>
  <si>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</si>
  <si>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</si>
  <si>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</si>
  <si>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</si>
  <si>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</si>
  <si>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</si>
  <si>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</si>
  <si>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</si>
  <si>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</si>
  <si>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</si>
  <si>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</si>
  <si>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</si>
  <si>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</si>
  <si>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</si>
  <si>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</si>
  <si>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</si>
  <si>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</si>
  <si>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</si>
  <si>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</si>
  <si>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</si>
  <si>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</si>
  <si>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</si>
  <si>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</si>
  <si>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</si>
  <si>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</si>
  <si>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</si>
  <si>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</si>
  <si>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</si>
  <si>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</si>
  <si>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</si>
  <si>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</si>
  <si>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</si>
  <si>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</si>
  <si>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</si>
  <si>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</si>
  <si>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</si>
  <si>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</si>
  <si>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</si>
  <si>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</si>
  <si>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</si>
  <si>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</si>
  <si>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</si>
  <si>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</si>
  <si>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</si>
  <si>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</si>
  <si>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</si>
  <si>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</si>
  <si>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</si>
  <si>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</si>
  <si>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</si>
  <si>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</si>
  <si>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</si>
  <si>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</si>
  <si>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</si>
  <si>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</si>
  <si>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</si>
  <si>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</si>
  <si>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</si>
  <si>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</si>
  <si>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</si>
  <si>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</si>
  <si>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</si>
  <si>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</si>
  <si>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</si>
  <si>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</si>
  <si>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</si>
  <si>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</si>
  <si>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</si>
  <si>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</si>
  <si>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</si>
  <si>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</si>
  <si>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</si>
  <si>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</si>
  <si>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</si>
  <si>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</si>
  <si>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</si>
  <si>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</si>
  <si>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</si>
  <si>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</si>
  <si>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</si>
  <si>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</si>
  <si>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</si>
  <si>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</si>
  <si>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</si>
  <si>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</si>
  <si>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</si>
  <si>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</si>
  <si>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</si>
  <si>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</si>
  <si>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</si>
  <si>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</si>
  <si>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</si>
  <si>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</si>
  <si>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</si>
  <si>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</si>
  <si>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</si>
  <si>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</si>
  <si>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</si>
  <si>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</si>
  <si>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</si>
  <si>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</si>
  <si>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</si>
  <si>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</si>
  <si>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</si>
  <si>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</si>
  <si>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</si>
  <si>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</si>
  <si>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</si>
  <si>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</si>
  <si>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</si>
  <si>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</si>
  <si>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</si>
  <si>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</si>
  <si>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</si>
  <si>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</si>
  <si>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</si>
  <si>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</si>
  <si>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</si>
  <si>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</si>
  <si>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</si>
  <si>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</si>
  <si>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</si>
  <si>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</si>
  <si>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</si>
  <si>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</si>
  <si>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</si>
  <si>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</si>
  <si>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</si>
  <si>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</si>
  <si>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</si>
  <si>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</si>
  <si>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</si>
  <si>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</si>
  <si>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</si>
  <si>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</si>
  <si>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</si>
  <si>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</si>
  <si>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</si>
  <si>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</si>
  <si>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</si>
  <si>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</si>
  <si>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</si>
  <si>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</si>
  <si>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</si>
  <si>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</si>
  <si>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</si>
  <si>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</si>
  <si>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</si>
  <si>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</si>
  <si>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</si>
  <si>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</si>
  <si>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</si>
  <si>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</si>
  <si>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</si>
  <si>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</si>
  <si>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</si>
  <si>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</si>
  <si>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</si>
  <si>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</si>
  <si>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</si>
  <si>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</si>
  <si>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</si>
  <si>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</si>
  <si>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</si>
  <si>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</si>
  <si>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</si>
  <si>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</si>
  <si>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</si>
  <si>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</si>
  <si>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</si>
  <si>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</si>
  <si>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</si>
  <si>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</si>
  <si>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</si>
  <si>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</si>
  <si>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</si>
  <si>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</si>
  <si>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</si>
  <si>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</si>
  <si>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</si>
  <si>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</si>
  <si>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</si>
  <si>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</si>
  <si>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</si>
  <si>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</si>
  <si>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</si>
  <si>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</si>
  <si>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</si>
  <si>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</si>
  <si>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</si>
  <si>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</si>
  <si>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</si>
  <si>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</si>
  <si>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</si>
  <si>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</si>
  <si>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</si>
  <si>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</si>
  <si>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</si>
  <si>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</si>
  <si>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</si>
  <si>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</si>
  <si>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</si>
  <si>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</si>
  <si>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</si>
  <si>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</si>
  <si>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</si>
  <si>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</si>
  <si>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</si>
  <si>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</si>
  <si>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</si>
  <si>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</si>
  <si>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</si>
  <si>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</si>
  <si>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</si>
  <si>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</si>
  <si>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</si>
  <si>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</si>
  <si>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</si>
  <si>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</si>
  <si>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</si>
  <si>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</si>
  <si>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</si>
  <si>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</si>
  <si>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</si>
  <si>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</si>
  <si>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</si>
  <si>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</si>
  <si>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</si>
  <si>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</si>
  <si>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</si>
  <si>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</si>
  <si>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</si>
  <si>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</si>
  <si>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</si>
  <si>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</si>
  <si>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</si>
  <si>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</si>
  <si>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</si>
  <si>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</si>
  <si>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</si>
  <si>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</si>
  <si>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</si>
  <si>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</si>
  <si>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</si>
  <si>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</si>
  <si>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</si>
  <si>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</si>
  <si>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</si>
  <si>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</si>
  <si>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</si>
  <si>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</si>
  <si>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</si>
  <si>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</si>
  <si>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</si>
  <si>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</si>
  <si>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</si>
  <si>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</si>
  <si>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</si>
  <si>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</si>
  <si>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</si>
  <si>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</si>
  <si>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</si>
  <si>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</si>
  <si>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</si>
  <si>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</si>
  <si>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</si>
  <si>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</si>
  <si>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</si>
  <si>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</si>
  <si>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</si>
  <si>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</si>
  <si>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</si>
  <si>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</si>
  <si>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</si>
  <si>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</si>
  <si>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</si>
  <si>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</si>
  <si>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</si>
  <si>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</si>
  <si>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</si>
  <si>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</si>
  <si>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</si>
  <si>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</si>
  <si>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</si>
  <si>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</si>
  <si>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</si>
  <si>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</si>
  <si>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</si>
  <si>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</si>
  <si>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</si>
  <si>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</si>
  <si>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</si>
  <si>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</si>
  <si>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</si>
  <si>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</si>
  <si>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</si>
  <si>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</si>
  <si>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</si>
  <si>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</si>
  <si>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</si>
  <si>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</si>
  <si>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</si>
  <si>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</si>
  <si>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</si>
  <si>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</si>
  <si>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</si>
  <si>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</si>
  <si>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</si>
  <si>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</si>
  <si>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</si>
  <si>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</si>
  <si>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</si>
  <si>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</si>
  <si>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</si>
  <si>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</si>
  <si>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</si>
  <si>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</si>
  <si>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</si>
  <si>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</si>
  <si>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</si>
  <si>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</si>
  <si>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</si>
  <si>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</si>
  <si>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</si>
  <si>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</si>
  <si>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</si>
  <si>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</si>
  <si>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</si>
  <si>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</si>
  <si>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</si>
  <si>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</si>
  <si>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</si>
  <si>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</si>
  <si>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</si>
  <si>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</si>
  <si>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</si>
  <si>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</si>
  <si>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</si>
  <si>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</si>
  <si>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</si>
  <si>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</si>
  <si>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</si>
  <si>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</si>
  <si>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</si>
  <si>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</si>
  <si>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</si>
  <si>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</si>
  <si>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</si>
  <si>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</si>
  <si>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</si>
  <si>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</si>
  <si>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</si>
  <si>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</si>
  <si>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</si>
  <si>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</si>
  <si>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</si>
  <si>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</si>
  <si>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</si>
  <si>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</si>
  <si>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</si>
  <si>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</si>
  <si>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</si>
  <si>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</si>
  <si>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</si>
  <si>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</si>
  <si>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</si>
  <si>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</si>
  <si>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</si>
  <si>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</si>
  <si>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</si>
  <si>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</si>
  <si>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</si>
  <si>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</si>
  <si>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</si>
  <si>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</si>
  <si>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</si>
  <si>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</si>
  <si>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</si>
  <si>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</si>
  <si>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</si>
  <si>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</si>
  <si>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</si>
  <si>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</si>
  <si>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</si>
  <si>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</si>
  <si>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</si>
  <si>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</si>
  <si>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</si>
  <si>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</si>
  <si>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</si>
  <si>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</si>
  <si>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</si>
  <si>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</si>
  <si>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</si>
  <si>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</si>
  <si>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</si>
  <si>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</si>
  <si>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</si>
  <si>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</si>
  <si>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</si>
  <si>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</si>
  <si>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</si>
  <si>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</si>
  <si>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</si>
  <si>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</si>
  <si>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</si>
  <si>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</si>
  <si>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</si>
  <si>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</si>
  <si>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</si>
  <si>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</si>
  <si>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</si>
  <si>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</si>
  <si>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</si>
  <si>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</si>
  <si>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</si>
  <si>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</si>
  <si>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</si>
  <si>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</si>
  <si>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</si>
  <si>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</si>
  <si>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</si>
  <si>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</si>
  <si>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</si>
  <si>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</si>
  <si>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</si>
  <si>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</si>
  <si>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</si>
  <si>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</si>
  <si>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</si>
  <si>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</si>
  <si>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</si>
  <si>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</si>
  <si>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</si>
  <si>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</si>
  <si>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</si>
  <si>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</si>
  <si>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</si>
  <si>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</si>
  <si>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</si>
  <si>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</si>
  <si>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</si>
  <si>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</si>
  <si>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</si>
  <si>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</si>
  <si>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</si>
  <si>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</si>
  <si>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</si>
  <si>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</si>
  <si>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</si>
  <si>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</si>
  <si>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</si>
  <si>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</si>
  <si>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</si>
  <si>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</si>
  <si>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</si>
  <si>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</si>
  <si>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</si>
  <si>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</si>
  <si>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</si>
  <si>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</si>
  <si>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</si>
  <si>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</si>
  <si>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</si>
  <si>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</si>
  <si>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</si>
  <si>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</si>
  <si>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</si>
  <si>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</si>
  <si>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</si>
  <si>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</si>
  <si>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</si>
  <si>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</si>
  <si>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</si>
  <si>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</si>
  <si>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</si>
  <si>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</si>
  <si>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</si>
  <si>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</si>
  <si>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</si>
  <si>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</si>
  <si>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</si>
  <si>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</si>
  <si>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</si>
  <si>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</si>
  <si>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</si>
  <si>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</si>
  <si>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</si>
  <si>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</si>
  <si>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</si>
  <si>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</si>
  <si>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</si>
  <si>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</si>
  <si>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</si>
  <si>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</si>
  <si>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</si>
  <si>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</si>
  <si>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</si>
  <si>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</si>
  <si>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</si>
  <si>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</si>
  <si>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</si>
  <si>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</si>
  <si>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</si>
  <si>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</si>
  <si>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</si>
  <si>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</si>
  <si>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</si>
  <si>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</si>
  <si>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</si>
  <si>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</si>
  <si>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</si>
  <si>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</si>
  <si>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</si>
  <si>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</si>
  <si>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</si>
  <si>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</si>
  <si>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</si>
  <si>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</si>
  <si>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</si>
  <si>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</si>
  <si>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</si>
  <si>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</si>
  <si>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</si>
  <si>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</si>
  <si>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</si>
  <si>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</si>
  <si>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</si>
  <si>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</si>
  <si>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</si>
  <si>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</si>
  <si>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</si>
  <si>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</si>
  <si>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</si>
  <si>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</si>
  <si>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</si>
  <si>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</si>
  <si>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</si>
  <si>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</si>
  <si>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</si>
  <si>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</si>
  <si>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</si>
  <si>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</si>
  <si>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</si>
  <si>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</si>
  <si>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</si>
  <si>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</si>
  <si>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</si>
  <si>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</si>
  <si>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</si>
  <si>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</si>
  <si>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</si>
  <si>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</si>
  <si>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</si>
  <si>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</si>
  <si>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</si>
  <si>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</si>
  <si>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</si>
  <si>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</si>
  <si>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</si>
  <si>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</si>
  <si>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</si>
  <si>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</si>
  <si>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</si>
  <si>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</si>
  <si>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</si>
  <si>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</si>
  <si>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</si>
  <si>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</si>
  <si>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</si>
  <si>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</si>
  <si>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</si>
  <si>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</si>
  <si>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</si>
  <si>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</si>
  <si>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</si>
  <si>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</si>
  <si>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</si>
  <si>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</si>
  <si>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</si>
  <si>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</si>
  <si>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</si>
  <si>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</si>
  <si>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</si>
  <si>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</si>
  <si>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</si>
  <si>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</si>
  <si>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</si>
  <si>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</si>
  <si>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</si>
  <si>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</si>
  <si>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</si>
  <si>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</si>
  <si>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</si>
  <si>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</si>
  <si>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</si>
  <si>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</si>
  <si>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</si>
  <si>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</si>
  <si>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</si>
  <si>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</si>
  <si>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</si>
  <si>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</si>
  <si>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</si>
  <si>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</si>
  <si>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</si>
  <si>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</si>
  <si>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</si>
  <si>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</si>
  <si>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</si>
  <si>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</si>
  <si>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</si>
  <si>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</si>
  <si>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</si>
  <si>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</si>
  <si>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</si>
  <si>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</si>
  <si>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</si>
  <si>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</si>
  <si>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</si>
  <si>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</si>
  <si>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</si>
  <si>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</si>
  <si>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</si>
  <si>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</si>
  <si>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</si>
  <si>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</si>
  <si>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</si>
  <si>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</si>
  <si>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</si>
  <si>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</si>
  <si>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</si>
  <si>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</si>
  <si>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</si>
  <si>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</si>
  <si>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</si>
  <si>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</si>
  <si>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</si>
  <si>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</si>
  <si>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</si>
  <si>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</si>
  <si>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</si>
  <si>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</si>
  <si>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</si>
  <si>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</si>
  <si>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</si>
  <si>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</si>
  <si>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</si>
  <si>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</si>
  <si>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</si>
  <si>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</si>
  <si>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</si>
  <si>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</si>
  <si>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</si>
  <si>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</si>
  <si>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</si>
  <si>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</si>
  <si>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</si>
  <si>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</si>
  <si>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</si>
  <si>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</si>
  <si>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</si>
  <si>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</si>
  <si>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</si>
  <si>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</si>
  <si>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</si>
  <si>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</si>
  <si>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</si>
  <si>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</si>
  <si>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</si>
  <si>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</si>
  <si>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</si>
  <si>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</si>
  <si>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</si>
  <si>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</si>
  <si>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</si>
  <si>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</si>
  <si>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</si>
  <si>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</si>
  <si>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</si>
  <si>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</si>
  <si>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</si>
  <si>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</si>
  <si>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</si>
  <si>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</si>
  <si>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</si>
  <si>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</si>
  <si>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</si>
  <si>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</si>
  <si>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</si>
  <si>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</si>
  <si>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</si>
  <si>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</si>
  <si>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</si>
  <si>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</si>
  <si>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</si>
  <si>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</si>
  <si>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</si>
  <si>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</si>
  <si>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</si>
  <si>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</si>
  <si>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</si>
  <si>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</si>
  <si>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</si>
  <si>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</si>
  <si>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</si>
  <si>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</si>
  <si>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</si>
  <si>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</si>
  <si>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</si>
  <si>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</si>
  <si>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</si>
  <si>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</si>
  <si>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</si>
  <si>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</si>
  <si>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</si>
  <si>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</si>
  <si>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</si>
  <si>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</si>
  <si>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</si>
  <si>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</si>
  <si>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</si>
  <si>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</si>
  <si>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</si>
  <si>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</si>
  <si>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</si>
  <si>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</si>
  <si>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</si>
  <si>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</si>
  <si>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</si>
  <si>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</si>
  <si>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</si>
  <si>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</si>
  <si>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</si>
  <si>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</si>
  <si>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</si>
  <si>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</si>
  <si>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</si>
  <si>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</si>
  <si>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</si>
  <si>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</si>
  <si>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</si>
  <si>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</si>
  <si>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</si>
  <si>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</si>
  <si>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</si>
  <si>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</si>
  <si>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</si>
  <si>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</si>
  <si>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</si>
  <si>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</si>
  <si>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</si>
  <si>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</si>
  <si>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</si>
  <si>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</si>
  <si>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</si>
  <si>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</si>
  <si>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</si>
  <si>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</si>
  <si>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</si>
  <si>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</si>
  <si>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</si>
  <si>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</si>
  <si>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</si>
  <si>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</si>
  <si>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</si>
  <si>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</si>
  <si>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</si>
  <si>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</si>
  <si>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</si>
  <si>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</si>
  <si>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</si>
  <si>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</si>
  <si>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</si>
  <si>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</si>
  <si>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</si>
  <si>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</si>
  <si>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</si>
  <si>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</si>
  <si>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</si>
  <si>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</si>
  <si>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</si>
  <si>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</si>
  <si>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</si>
  <si>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</si>
  <si>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</si>
  <si>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</si>
  <si>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</si>
  <si>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</si>
  <si>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</si>
  <si>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</si>
  <si>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</si>
  <si>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</si>
  <si>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</si>
  <si>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</si>
  <si>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</si>
  <si>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</si>
  <si>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</si>
  <si>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</si>
  <si>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</si>
  <si>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</si>
  <si>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</si>
  <si>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</si>
  <si>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</si>
  <si>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</si>
  <si>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</si>
  <si>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</si>
  <si>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</si>
  <si>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</si>
  <si>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</si>
  <si>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</si>
  <si>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</si>
  <si>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</si>
  <si>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</si>
  <si>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</si>
  <si>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</si>
  <si>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</si>
  <si>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</si>
  <si>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</si>
  <si>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</si>
  <si>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</si>
  <si>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</si>
  <si>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</si>
  <si>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</si>
  <si>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</si>
  <si>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</si>
  <si>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</si>
  <si>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</si>
  <si>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</si>
  <si>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</si>
  <si>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</si>
  <si>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</si>
  <si>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</si>
  <si>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</si>
  <si>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</si>
  <si>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</si>
  <si>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</si>
  <si>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</si>
  <si>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</si>
  <si>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</si>
  <si>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</si>
  <si>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</si>
  <si>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</si>
  <si>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</si>
  <si>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</si>
  <si>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</si>
  <si>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</si>
  <si>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</si>
  <si>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</si>
  <si>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</si>
  <si>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</si>
  <si>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</si>
  <si>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</si>
  <si>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</si>
  <si>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</si>
  <si>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</si>
  <si>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</si>
  <si>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</si>
  <si>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</si>
  <si>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</si>
  <si>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</si>
  <si>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</si>
  <si>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</si>
  <si>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</si>
  <si>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</si>
  <si>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</si>
  <si>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</si>
  <si>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</si>
  <si>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</si>
  <si>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</si>
  <si>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</si>
  <si>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</si>
  <si>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</si>
  <si>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</si>
  <si>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</si>
  <si>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</si>
  <si>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</si>
  <si>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</si>
  <si>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</si>
  <si>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</si>
  <si>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</si>
  <si>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</si>
  <si>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</si>
  <si>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</si>
  <si>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</si>
  <si>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</si>
  <si>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</si>
  <si>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</si>
  <si>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</si>
  <si>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</si>
  <si>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</si>
  <si>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</si>
  <si>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</si>
  <si>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</si>
  <si>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</si>
  <si>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</si>
  <si>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</si>
  <si>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</si>
  <si>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</si>
  <si>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</si>
  <si>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</si>
  <si>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</si>
  <si>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</si>
  <si>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</si>
  <si>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</si>
  <si>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</si>
  <si>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</si>
  <si>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</si>
  <si>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</si>
  <si>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</si>
  <si>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</si>
  <si>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</si>
  <si>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</si>
  <si>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</si>
  <si>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</si>
  <si>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</si>
  <si>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</si>
  <si>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</si>
  <si>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</si>
  <si>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</si>
  <si>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</si>
  <si>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</si>
  <si>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</si>
  <si>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</si>
  <si>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</si>
  <si>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</si>
  <si>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</si>
  <si>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</si>
  <si>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</si>
  <si>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</si>
  <si>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</si>
  <si>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</si>
  <si>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</si>
  <si>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</si>
  <si>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</si>
  <si>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</si>
  <si>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</si>
  <si>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</si>
  <si>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</si>
  <si>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</si>
  <si>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</si>
  <si>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</si>
  <si>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</si>
  <si>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</si>
  <si>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</si>
  <si>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</si>
  <si>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</si>
  <si>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</si>
  <si>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</si>
  <si>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</si>
  <si>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</si>
  <si>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</si>
  <si>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</si>
  <si>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</si>
  <si>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</si>
  <si>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</si>
  <si>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</si>
  <si>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</si>
  <si>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</si>
  <si>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</si>
  <si>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</si>
  <si>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</si>
  <si>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</si>
  <si>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</si>
  <si>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</si>
  <si>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</si>
  <si>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</si>
  <si>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</si>
  <si>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</si>
  <si>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</si>
  <si>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</si>
  <si>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</si>
  <si>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</si>
  <si>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</si>
  <si>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</si>
  <si>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</si>
  <si>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</si>
  <si>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</si>
  <si>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</si>
  <si>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</si>
  <si>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</si>
  <si>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</si>
  <si>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</si>
  <si>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</si>
  <si>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</si>
  <si>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</si>
  <si>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</si>
  <si>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</si>
  <si>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</si>
  <si>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</si>
  <si>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</si>
  <si>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</si>
  <si>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</si>
  <si>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</si>
  <si>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</si>
  <si>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</si>
  <si>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</si>
  <si>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</si>
  <si>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</si>
  <si>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</si>
  <si>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</si>
  <si>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</si>
  <si>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</si>
  <si>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</si>
  <si>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</si>
  <si>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</si>
  <si>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</si>
  <si>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</si>
  <si>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</si>
  <si>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</si>
  <si>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</si>
  <si>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</si>
  <si>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</si>
  <si>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</si>
  <si>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</si>
  <si>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</si>
  <si>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</si>
  <si>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</si>
  <si>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</si>
  <si>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</si>
  <si>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</si>
  <si>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</si>
  <si>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</si>
  <si>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</si>
  <si>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</si>
  <si>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</si>
  <si>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</si>
  <si>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</si>
  <si>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</si>
  <si>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</si>
  <si>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</si>
  <si>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</si>
  <si>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</si>
  <si>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</si>
  <si>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</si>
  <si>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</si>
  <si>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</si>
  <si>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</si>
  <si>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</si>
  <si>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</si>
  <si>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</si>
  <si>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</si>
  <si>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</si>
  <si>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</si>
  <si>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</si>
  <si>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</si>
  <si>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</si>
  <si>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</si>
  <si>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</si>
  <si>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</si>
  <si>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</si>
  <si>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</si>
  <si>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</si>
  <si>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</si>
  <si>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</si>
  <si>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</si>
  <si>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</si>
  <si>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</si>
  <si>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</si>
  <si>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</si>
  <si>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</si>
  <si>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</si>
  <si>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</si>
  <si>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</si>
  <si>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</si>
  <si>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</si>
  <si>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</si>
  <si>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</si>
  <si>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</si>
  <si>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</si>
  <si>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</si>
  <si>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</si>
  <si>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</si>
  <si>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</si>
  <si>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</si>
  <si>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</si>
  <si>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</si>
  <si>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</si>
  <si>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</si>
  <si>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</si>
  <si>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</si>
  <si>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</si>
  <si>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</si>
  <si>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</si>
  <si>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</si>
  <si>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</si>
  <si>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</si>
  <si>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</si>
  <si>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</si>
  <si>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</si>
  <si>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</si>
  <si>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</si>
  <si>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</si>
  <si>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</si>
  <si>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</si>
  <si>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</si>
  <si>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</si>
  <si>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</si>
  <si>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</si>
  <si>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</si>
  <si>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</si>
  <si>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</si>
  <si>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</si>
  <si>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</si>
  <si>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</si>
  <si>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</si>
  <si>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</si>
  <si>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</si>
  <si>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</si>
  <si>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</si>
  <si>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</si>
  <si>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</si>
  <si>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</si>
  <si>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</si>
  <si>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</si>
  <si>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</si>
  <si>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</si>
  <si>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</si>
  <si>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</si>
  <si>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</si>
  <si>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</si>
  <si>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</si>
  <si>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</si>
  <si>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</si>
  <si>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</si>
  <si>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</si>
  <si>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</si>
  <si>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</si>
  <si>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</si>
  <si>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</si>
  <si>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</si>
  <si>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</si>
  <si>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</si>
  <si>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</si>
  <si>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</si>
  <si>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</si>
  <si>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</si>
  <si>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</si>
  <si>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</si>
  <si>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</si>
  <si>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</si>
  <si>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</si>
  <si>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</si>
  <si>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</si>
  <si>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</si>
  <si>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</si>
  <si>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</si>
  <si>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</si>
  <si>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</si>
  <si>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</si>
  <si>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</si>
  <si>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</si>
  <si>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</si>
  <si>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</si>
  <si>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</si>
  <si>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</si>
  <si>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</si>
  <si>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</si>
  <si>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</si>
  <si>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</si>
  <si>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</si>
  <si>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</si>
  <si>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</si>
  <si>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</si>
  <si>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</si>
  <si>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</si>
  <si>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</si>
  <si>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</si>
  <si>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</si>
  <si>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</si>
  <si>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</si>
  <si>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</si>
  <si>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</si>
  <si>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</si>
  <si>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</si>
  <si>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</si>
  <si>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</si>
  <si>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</si>
  <si>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</si>
  <si>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</si>
  <si>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</si>
  <si>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</si>
  <si>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</si>
  <si>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</si>
  <si>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</si>
  <si>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</si>
  <si>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</si>
  <si>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</si>
  <si>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</si>
  <si>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</si>
  <si>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</si>
  <si>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</si>
  <si>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</si>
  <si>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</si>
  <si>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</si>
  <si>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</si>
  <si>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</si>
  <si>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</si>
  <si>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</si>
  <si>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</si>
  <si>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</si>
  <si>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</si>
  <si>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</si>
  <si>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</si>
  <si>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</si>
  <si>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</si>
  <si>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</si>
  <si>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</si>
  <si>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</si>
  <si>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</si>
  <si>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</si>
  <si>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</si>
  <si>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</si>
  <si>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</si>
  <si>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</si>
  <si>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</si>
  <si>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</si>
  <si>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</si>
  <si>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</si>
  <si>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</si>
  <si>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</si>
  <si>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</si>
  <si>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</si>
  <si>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</si>
  <si>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</si>
  <si>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</si>
  <si>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</si>
  <si>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</si>
  <si>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</si>
  <si>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</si>
  <si>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</si>
  <si>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</si>
  <si>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</si>
  <si>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</si>
  <si>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</si>
  <si>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</si>
  <si>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</si>
  <si>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</si>
  <si>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</si>
  <si>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</si>
  <si>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</si>
  <si>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</si>
  <si>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</si>
  <si>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</si>
  <si>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</si>
  <si>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</si>
  <si>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</si>
  <si>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</si>
  <si>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</si>
  <si>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</si>
  <si>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</si>
  <si>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</si>
  <si>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</si>
  <si>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</si>
  <si>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</si>
  <si>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</si>
  <si>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</si>
  <si>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</si>
  <si>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</si>
  <si>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</si>
  <si>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</si>
  <si>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</si>
  <si>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</si>
  <si>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</si>
  <si>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</si>
  <si>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</si>
  <si>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</si>
  <si>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</si>
  <si>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</si>
  <si>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</si>
  <si>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</si>
  <si>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</si>
  <si>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</si>
  <si>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</si>
  <si>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</si>
  <si>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</si>
  <si>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</si>
  <si>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</si>
  <si>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</si>
  <si>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</si>
  <si>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</si>
  <si>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</si>
  <si>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</si>
  <si>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</si>
  <si>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</si>
  <si>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</si>
  <si>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</si>
  <si>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</si>
  <si>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</si>
  <si>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</si>
  <si>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</si>
  <si>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</si>
  <si>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</si>
  <si>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</si>
  <si>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</si>
  <si>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</si>
  <si>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</si>
  <si>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</si>
  <si>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</si>
  <si>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</si>
  <si>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</si>
  <si>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</si>
  <si>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</si>
  <si>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</si>
  <si>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</si>
  <si>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</si>
  <si>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</si>
  <si>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</si>
  <si>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</si>
  <si>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</si>
  <si>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</si>
  <si>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</si>
  <si>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</si>
  <si>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</si>
  <si>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</si>
  <si>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</si>
  <si>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</si>
  <si>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</si>
  <si>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</si>
  <si>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</si>
  <si>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</si>
  <si>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</si>
  <si>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</si>
  <si>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</si>
  <si>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</si>
  <si>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</si>
  <si>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</si>
  <si>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</si>
  <si>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</si>
  <si>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</si>
  <si>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</si>
  <si>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</si>
  <si>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</si>
  <si>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</si>
  <si>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</si>
  <si>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</si>
  <si>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</si>
  <si>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</si>
  <si>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</si>
  <si>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</si>
  <si>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</si>
  <si>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</si>
  <si>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</si>
  <si>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</si>
  <si>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</si>
  <si>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</si>
  <si>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</si>
  <si>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</si>
  <si>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</si>
  <si>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</si>
  <si>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</si>
  <si>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</si>
  <si>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</si>
  <si>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</si>
  <si>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</si>
  <si>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</si>
  <si>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</si>
  <si>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</si>
  <si>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</si>
  <si>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</si>
  <si>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</si>
  <si>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</si>
  <si>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</si>
  <si>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</si>
  <si>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</si>
  <si>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</si>
  <si>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</si>
  <si>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</si>
  <si>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</si>
  <si>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</si>
  <si>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</si>
  <si>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</si>
  <si>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</si>
  <si>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</si>
  <si>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</si>
  <si>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</si>
  <si>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</si>
  <si>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</si>
  <si>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</si>
  <si>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</si>
  <si>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</si>
  <si>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</si>
  <si>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</si>
  <si>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</si>
  <si>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</si>
  <si>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</si>
  <si>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</si>
  <si>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</si>
  <si>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</si>
  <si>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</si>
  <si>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</si>
  <si>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</si>
  <si>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</si>
  <si>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</si>
  <si>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</si>
  <si>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</si>
  <si>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</si>
  <si>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</si>
  <si>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</si>
  <si>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</si>
  <si>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</si>
  <si>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</si>
  <si>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</si>
  <si>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</si>
  <si>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</si>
  <si>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</si>
  <si>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</si>
  <si>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</si>
  <si>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</si>
  <si>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</si>
  <si>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</si>
  <si>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</si>
  <si>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</si>
  <si>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</si>
  <si>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</si>
  <si>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</si>
  <si>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</si>
  <si>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</si>
  <si>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</si>
  <si>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</si>
  <si>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</si>
  <si>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</si>
  <si>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</si>
  <si>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</si>
  <si>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</si>
  <si>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</si>
  <si>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</si>
  <si>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</si>
  <si>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</si>
  <si>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</si>
  <si>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</si>
  <si>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</si>
  <si>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</si>
  <si>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</si>
  <si>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</si>
  <si>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</si>
  <si>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</si>
  <si>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</si>
  <si>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</si>
  <si>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</si>
  <si>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</si>
  <si>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</si>
  <si>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</si>
  <si>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</si>
  <si>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</si>
  <si>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</si>
  <si>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</si>
  <si>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</si>
  <si>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</si>
  <si>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</si>
  <si>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</si>
  <si>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</si>
  <si>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</si>
  <si>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</si>
  <si>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</si>
  <si>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</si>
  <si>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</si>
  <si>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</si>
  <si>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</si>
  <si>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</si>
  <si>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</si>
  <si>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</si>
  <si>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</si>
  <si>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</si>
  <si>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</si>
  <si>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</si>
  <si>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</si>
  <si>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</si>
  <si>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</si>
  <si>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</si>
  <si>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</si>
  <si>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</si>
  <si>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</si>
  <si>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</si>
  <si>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</si>
  <si>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</si>
  <si>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</si>
  <si>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</si>
  <si>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</si>
  <si>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</si>
  <si>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</si>
  <si>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</si>
  <si>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</si>
  <si>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</si>
  <si>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</si>
  <si>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</si>
  <si>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</si>
  <si>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</si>
  <si>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</si>
  <si>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</si>
  <si>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</si>
  <si>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</si>
  <si>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</si>
  <si>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</si>
  <si>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</si>
  <si>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</si>
  <si>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</si>
  <si>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</si>
  <si>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</si>
  <si>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</si>
  <si>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</si>
  <si>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</si>
  <si>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</si>
  <si>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</si>
  <si>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</si>
  <si>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</si>
  <si>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</si>
  <si>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</si>
  <si>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</si>
  <si>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</si>
  <si>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</si>
  <si>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</si>
  <si>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</si>
  <si>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</si>
  <si>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</si>
  <si>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</si>
  <si>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</si>
  <si>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</si>
  <si>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</si>
  <si>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</si>
  <si>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</si>
  <si>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</si>
  <si>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</si>
  <si>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</si>
  <si>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</si>
  <si>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</si>
  <si>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</si>
  <si>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</si>
  <si>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</si>
  <si>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</si>
  <si>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</si>
  <si>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</si>
  <si>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</si>
  <si>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</si>
  <si>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</si>
  <si>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</si>
  <si>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</si>
  <si>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</si>
  <si>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</si>
  <si>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</si>
  <si>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</si>
  <si>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</si>
  <si>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</si>
  <si>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</si>
  <si>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</si>
  <si>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</si>
  <si>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</si>
  <si>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</si>
  <si>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</si>
  <si>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</si>
  <si>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</si>
  <si>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</si>
  <si>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</si>
  <si>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</si>
  <si>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</si>
  <si>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</si>
  <si>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</si>
  <si>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</si>
  <si>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</si>
  <si>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</si>
  <si>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</si>
  <si>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</si>
  <si>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</si>
  <si>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</si>
  <si>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</si>
  <si>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</si>
  <si>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</si>
  <si>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</si>
  <si>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</si>
  <si>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</si>
  <si>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</si>
  <si>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</si>
  <si>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</si>
  <si>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</si>
  <si>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</si>
  <si>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</si>
  <si>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</si>
  <si>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</si>
  <si>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</si>
  <si>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</si>
  <si>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</si>
  <si>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</si>
  <si>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</si>
  <si>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</si>
  <si>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</si>
  <si>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</si>
  <si>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</si>
  <si>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</si>
  <si>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</si>
  <si>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</si>
  <si>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</si>
  <si>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</si>
  <si>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</si>
  <si>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</si>
  <si>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</si>
  <si>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</si>
  <si>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</si>
  <si>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</si>
  <si>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</si>
  <si>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</si>
  <si>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</si>
  <si>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</si>
  <si>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</si>
  <si>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</si>
  <si>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</si>
  <si>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</si>
  <si>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</si>
  <si>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</si>
  <si>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</si>
  <si>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</si>
  <si>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</si>
  <si>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</si>
  <si>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</si>
  <si>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</si>
  <si>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</si>
  <si>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</si>
  <si>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</si>
  <si>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</si>
  <si>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</si>
  <si>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</si>
  <si>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</si>
  <si>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</si>
  <si>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</si>
  <si>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</si>
  <si>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</si>
  <si>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</si>
  <si>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</si>
  <si>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</si>
  <si>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</si>
  <si>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</si>
  <si>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</si>
  <si>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</si>
  <si>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</si>
  <si>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</si>
  <si>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</si>
  <si>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</si>
  <si>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</si>
  <si>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</si>
  <si>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</si>
  <si>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</si>
  <si>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</si>
  <si>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</si>
  <si>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</si>
  <si>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</si>
  <si>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</si>
  <si>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</si>
  <si>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</si>
  <si>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</si>
  <si>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</si>
  <si>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</si>
  <si>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</si>
  <si>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</si>
  <si>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</si>
  <si>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</si>
  <si>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</si>
  <si>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</si>
  <si>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</si>
  <si>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</si>
  <si>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</si>
  <si>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</si>
  <si>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</si>
  <si>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</si>
  <si>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</si>
  <si>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</si>
  <si>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</si>
  <si>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</si>
  <si>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</si>
  <si>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</si>
  <si>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</si>
  <si>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</si>
  <si>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</si>
  <si>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</si>
  <si>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</si>
  <si>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</si>
  <si>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</si>
  <si>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</si>
  <si>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</si>
  <si>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</si>
  <si>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</si>
  <si>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</si>
  <si>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</si>
  <si>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</si>
  <si>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</si>
  <si>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</si>
  <si>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</si>
  <si>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</si>
  <si>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</si>
  <si>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</si>
  <si>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</si>
  <si>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</si>
  <si>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</si>
  <si>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</si>
  <si>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</si>
  <si>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</si>
  <si>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</si>
  <si>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</si>
  <si>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</si>
  <si>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</si>
  <si>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</si>
  <si>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</si>
  <si>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</si>
  <si>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</si>
  <si>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</si>
  <si>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</si>
  <si>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</si>
  <si>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</si>
  <si>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</si>
  <si>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</si>
  <si>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</si>
  <si>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</si>
  <si>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</si>
  <si>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</si>
  <si>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</si>
  <si>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</si>
  <si>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</si>
  <si>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</si>
  <si>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</si>
  <si>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</si>
  <si>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</si>
  <si>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</si>
  <si>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</si>
  <si>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</si>
  <si>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</si>
  <si>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</si>
  <si>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</si>
  <si>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</si>
  <si>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</si>
  <si>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</si>
  <si>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</si>
  <si>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</si>
  <si>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</si>
  <si>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</si>
  <si>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</si>
  <si>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</si>
  <si>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</si>
  <si>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</si>
  <si>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</si>
  <si>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</si>
  <si>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</si>
  <si>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</si>
  <si>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</si>
  <si>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</si>
  <si>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</si>
  <si>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</si>
  <si>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</si>
  <si>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</si>
  <si>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</si>
  <si>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</si>
  <si>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</si>
  <si>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</si>
  <si>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</si>
  <si>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</si>
  <si>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</si>
  <si>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</si>
  <si>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</si>
  <si>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</si>
  <si>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</si>
  <si>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</si>
  <si>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</si>
  <si>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</si>
  <si>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</si>
  <si>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</si>
  <si>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</si>
  <si>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</si>
  <si>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</si>
  <si>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</si>
  <si>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</si>
  <si>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</si>
  <si>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</si>
  <si>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</si>
  <si>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</si>
  <si>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</si>
  <si>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</si>
  <si>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</si>
  <si>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</si>
  <si>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</si>
  <si>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</si>
  <si>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</si>
  <si>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</si>
  <si>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</si>
  <si>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</si>
  <si>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</si>
  <si>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</si>
  <si>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</si>
  <si>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</si>
  <si>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</si>
  <si>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</si>
  <si>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</si>
  <si>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</si>
  <si>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</si>
  <si>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</si>
  <si>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</si>
  <si>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</si>
  <si>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</si>
  <si>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</si>
  <si>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</si>
  <si>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</si>
  <si>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</si>
  <si>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</si>
  <si>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</si>
  <si>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</si>
  <si>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</si>
  <si>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</si>
  <si>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</si>
  <si>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</si>
  <si>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</si>
  <si>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</si>
  <si>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</si>
  <si>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</si>
  <si>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</si>
  <si>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</si>
  <si>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</si>
  <si>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</si>
  <si>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</si>
  <si>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</si>
  <si>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</si>
  <si>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</si>
  <si>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</si>
  <si>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</si>
  <si>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</si>
  <si>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</si>
  <si>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</si>
  <si>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</si>
  <si>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</si>
  <si>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</si>
  <si>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</si>
  <si>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</si>
  <si>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</si>
  <si>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</si>
  <si>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</si>
  <si>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</si>
  <si>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</si>
  <si>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</si>
  <si>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</si>
  <si>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</si>
  <si>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</si>
  <si>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</si>
  <si>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</si>
  <si>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</si>
  <si>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</si>
  <si>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</si>
  <si>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</si>
  <si>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</si>
  <si>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</si>
  <si>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</si>
  <si>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</si>
  <si>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</si>
  <si>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</si>
  <si>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</si>
  <si>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</si>
  <si>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</si>
  <si>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</si>
  <si>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</si>
  <si>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</si>
  <si>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</si>
  <si>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</si>
  <si>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</si>
  <si>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</si>
  <si>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</si>
  <si>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</si>
  <si>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</si>
  <si>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</si>
  <si>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</si>
  <si>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</si>
  <si>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</si>
  <si>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</si>
  <si>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</si>
  <si>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</si>
  <si>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</si>
  <si>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</si>
  <si>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</si>
  <si>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</si>
  <si>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</si>
  <si>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</si>
  <si>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</si>
  <si>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</si>
  <si>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</si>
  <si>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</si>
  <si>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</si>
  <si>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</si>
  <si>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</si>
  <si>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</si>
  <si>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</si>
  <si>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</si>
  <si>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</si>
  <si>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</si>
  <si>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</si>
  <si>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</si>
  <si>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</si>
  <si>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</si>
  <si>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</si>
  <si>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</si>
  <si>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</si>
  <si>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</si>
  <si>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</si>
  <si>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</si>
  <si>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</si>
  <si>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</si>
  <si>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</si>
  <si>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</si>
  <si>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</si>
  <si>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</si>
  <si>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</si>
  <si>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</si>
  <si>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</si>
  <si>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</si>
  <si>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</si>
  <si>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</si>
  <si>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</si>
  <si>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</si>
  <si>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</si>
  <si>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</si>
  <si>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</si>
  <si>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</si>
  <si>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</si>
  <si>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</si>
  <si>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</si>
  <si>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</si>
  <si>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</si>
  <si>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</si>
  <si>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</si>
  <si>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</si>
  <si>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</si>
  <si>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</si>
  <si>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</si>
  <si>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</si>
  <si>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</si>
  <si>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</si>
  <si>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</si>
  <si>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</si>
  <si>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</si>
  <si>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</si>
  <si>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</si>
  <si>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</si>
  <si>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</si>
  <si>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</si>
  <si>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</si>
  <si>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</si>
  <si>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</si>
  <si>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</si>
  <si>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</si>
  <si>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</si>
  <si>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</si>
  <si>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</si>
  <si>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</si>
  <si>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</si>
  <si>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</si>
  <si>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</si>
  <si>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</si>
  <si>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</si>
  <si>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</si>
  <si>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</si>
  <si>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</si>
  <si>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</si>
  <si>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</si>
  <si>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</si>
  <si>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</si>
  <si>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</si>
  <si>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</si>
  <si>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</si>
  <si>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</si>
  <si>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</si>
  <si>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</si>
  <si>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</si>
  <si>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</si>
  <si>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</si>
  <si>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</si>
  <si>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</si>
  <si>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</si>
  <si>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</si>
  <si>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</si>
  <si>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</si>
  <si>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</si>
  <si>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</si>
  <si>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</si>
  <si>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</si>
  <si>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</si>
  <si>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</si>
  <si>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</si>
  <si>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</si>
  <si>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</si>
  <si>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</si>
  <si>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</si>
  <si>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</si>
  <si>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</si>
  <si>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</si>
  <si>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</si>
  <si>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</si>
  <si>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</si>
  <si>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</si>
  <si>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</si>
  <si>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</si>
  <si>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</si>
  <si>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</si>
  <si>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</si>
  <si>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</si>
  <si>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</si>
  <si>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</si>
  <si>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</si>
  <si>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</si>
  <si>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</si>
  <si>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</si>
  <si>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</si>
  <si>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</si>
  <si>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</si>
  <si>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</si>
  <si>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</si>
  <si>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</si>
  <si>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</si>
  <si>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</si>
  <si>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</si>
  <si>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</si>
  <si>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</si>
  <si>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</si>
  <si>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</si>
  <si>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</si>
  <si>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</si>
  <si>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</si>
  <si>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</si>
  <si>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</si>
  <si>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</si>
  <si>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</si>
  <si>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</si>
  <si>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</si>
  <si>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</si>
  <si>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</si>
  <si>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</si>
  <si>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</si>
  <si>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</si>
  <si>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</si>
  <si>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</si>
  <si>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</si>
  <si>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</si>
  <si>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</si>
  <si>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</si>
  <si>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</si>
  <si>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</si>
  <si>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</si>
  <si>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</si>
  <si>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</si>
  <si>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</si>
  <si>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</si>
  <si>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</si>
  <si>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</si>
  <si>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</si>
  <si>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</si>
  <si>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</si>
  <si>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</si>
  <si>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</si>
  <si>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</si>
  <si>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</si>
  <si>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</si>
  <si>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</si>
  <si>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</si>
  <si>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</si>
  <si>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</si>
  <si>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</si>
  <si>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</si>
  <si>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</si>
  <si>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</si>
  <si>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</si>
  <si>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</si>
  <si>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</si>
  <si>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</si>
  <si>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</si>
  <si>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</si>
  <si>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</si>
  <si>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</si>
  <si>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</si>
  <si>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</si>
  <si>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</si>
  <si>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</si>
  <si>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</si>
  <si>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</si>
  <si>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</si>
  <si>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</si>
  <si>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</si>
  <si>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</si>
  <si>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</si>
  <si>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</si>
  <si>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</si>
  <si>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</si>
  <si>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</si>
  <si>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</si>
  <si>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</si>
  <si>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</si>
  <si>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</si>
  <si>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</si>
  <si>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</si>
  <si>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</si>
  <si>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</si>
  <si>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</si>
  <si>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</si>
  <si>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</si>
  <si>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</si>
  <si>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</si>
  <si>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</si>
  <si>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</si>
  <si>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</si>
  <si>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</si>
  <si>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</si>
  <si>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</si>
  <si>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</si>
  <si>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</si>
  <si>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</si>
  <si>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</si>
  <si>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</si>
  <si>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</si>
  <si>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</si>
  <si>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</si>
  <si>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</si>
  <si>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</si>
  <si>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</si>
  <si>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</si>
  <si>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</si>
  <si>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</si>
  <si>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</si>
  <si>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</si>
  <si>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</si>
  <si>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</si>
  <si>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</si>
  <si>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</si>
  <si>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</si>
  <si>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</si>
  <si>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</si>
  <si>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</si>
  <si>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</si>
  <si>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</si>
  <si>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</si>
  <si>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</si>
  <si>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</si>
  <si>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</si>
  <si>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</si>
  <si>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</si>
  <si>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</si>
  <si>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</si>
  <si>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</si>
  <si>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</si>
  <si>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</si>
  <si>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</si>
  <si>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</si>
  <si>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</si>
  <si>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</si>
  <si>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</si>
  <si>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</si>
  <si>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</si>
  <si>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</si>
  <si>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</si>
  <si>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</si>
  <si>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</si>
  <si>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</si>
  <si>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</si>
  <si>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</si>
  <si>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</si>
  <si>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</si>
  <si>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</si>
  <si>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</si>
  <si>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</si>
  <si>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</si>
  <si>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</si>
  <si>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</si>
  <si>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</si>
  <si>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</si>
  <si>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</si>
  <si>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</si>
  <si>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</si>
  <si>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</si>
  <si>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</si>
  <si>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</si>
  <si>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</si>
  <si>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</si>
  <si>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</si>
  <si>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</si>
  <si>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</si>
  <si>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</si>
  <si>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</si>
  <si>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</si>
  <si>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</si>
  <si>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</si>
  <si>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</si>
  <si>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</si>
  <si>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</si>
  <si>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</si>
  <si>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</si>
  <si>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</si>
  <si>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</si>
  <si>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</si>
  <si>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</si>
  <si>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</si>
  <si>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</si>
  <si>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</si>
  <si>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</si>
  <si>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</si>
  <si>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</si>
  <si>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</si>
  <si>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</si>
  <si>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</si>
  <si>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</si>
  <si>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</si>
  <si>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</si>
  <si>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</si>
  <si>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</si>
  <si>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</si>
  <si>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</si>
  <si>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</si>
  <si>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</si>
  <si>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</si>
  <si>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</si>
  <si>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</si>
  <si>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</si>
  <si>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</si>
  <si>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</si>
  <si>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</si>
  <si>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</si>
  <si>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</si>
  <si>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</si>
  <si>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</si>
  <si>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</si>
  <si>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</si>
  <si>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</si>
  <si>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</si>
  <si>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</si>
  <si>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</si>
  <si>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</si>
  <si>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</si>
  <si>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</si>
  <si>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</si>
  <si>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</si>
  <si>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</si>
  <si>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</si>
  <si>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</si>
  <si>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</si>
  <si>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</si>
  <si>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</si>
  <si>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</si>
  <si>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</si>
  <si>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</si>
  <si>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</si>
  <si>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</si>
  <si>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</si>
  <si>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</si>
  <si>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</si>
  <si>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</si>
  <si>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</si>
  <si>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</si>
  <si>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</si>
  <si>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</si>
  <si>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</si>
  <si>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</si>
  <si>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</si>
  <si>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</si>
  <si>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</si>
  <si>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</si>
  <si>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</si>
  <si>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</si>
  <si>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</si>
  <si>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</si>
  <si>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</si>
  <si>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</si>
  <si>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</si>
  <si>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</si>
  <si>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</si>
  <si>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</si>
  <si>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</si>
  <si>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</si>
  <si>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</si>
  <si>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</si>
  <si>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</si>
  <si>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</si>
  <si>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</si>
  <si>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</si>
  <si>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</si>
  <si>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</si>
  <si>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</si>
  <si>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</si>
  <si>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</si>
  <si>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</si>
  <si>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</si>
  <si>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</si>
  <si>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</si>
  <si>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</si>
  <si>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</si>
  <si>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</si>
  <si>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</si>
  <si>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</si>
  <si>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</si>
  <si>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</si>
  <si>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</si>
  <si>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</si>
  <si>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</si>
  <si>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</si>
  <si>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</si>
  <si>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</si>
  <si>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</si>
  <si>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</si>
  <si>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</si>
  <si>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</si>
  <si>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</si>
  <si>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</si>
  <si>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</si>
  <si>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</si>
  <si>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</si>
  <si>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</si>
  <si>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</si>
  <si>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</si>
  <si>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</si>
  <si>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</si>
  <si>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</si>
  <si>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</si>
  <si>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</si>
  <si>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</si>
  <si>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</si>
  <si>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</si>
  <si>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</si>
  <si>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</si>
  <si>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</si>
  <si>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</si>
  <si>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</si>
  <si>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</si>
  <si>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</si>
  <si>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</si>
  <si>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</si>
  <si>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</si>
  <si>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</si>
  <si>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</si>
  <si>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</si>
  <si>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</si>
  <si>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</si>
  <si>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</si>
  <si>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</si>
  <si>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</si>
  <si>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</si>
  <si>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</si>
  <si>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</si>
  <si>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</si>
  <si>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</si>
  <si>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</si>
  <si>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</si>
  <si>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</si>
  <si>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</si>
  <si>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</si>
  <si>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</si>
  <si>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</si>
  <si>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</si>
  <si>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</si>
  <si>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</si>
  <si>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</si>
  <si>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</si>
  <si>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</si>
  <si>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</si>
  <si>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</si>
  <si>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</si>
  <si>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</si>
  <si>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</si>
  <si>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</si>
  <si>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</si>
  <si>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</si>
  <si>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</si>
  <si>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</si>
  <si>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</si>
  <si>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</si>
  <si>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</si>
  <si>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</si>
  <si>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</si>
  <si>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</si>
  <si>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</si>
  <si>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</si>
  <si>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</si>
  <si>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</si>
  <si>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</si>
  <si>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</si>
  <si>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</si>
  <si>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</si>
  <si>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</si>
  <si>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</si>
  <si>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</si>
  <si>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</si>
  <si>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</si>
  <si>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</si>
  <si>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</si>
  <si>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</si>
  <si>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</si>
  <si>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</si>
  <si>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</si>
  <si>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</si>
  <si>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</si>
  <si>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</si>
  <si>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</si>
  <si>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</si>
  <si>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</si>
  <si>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</si>
  <si>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</si>
  <si>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</si>
  <si>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</si>
  <si>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</si>
  <si>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</si>
  <si>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</si>
  <si>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</si>
  <si>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</si>
  <si>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</si>
  <si>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</si>
  <si>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</si>
  <si>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</si>
  <si>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</si>
  <si>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</si>
  <si>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</si>
  <si>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</si>
  <si>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</si>
  <si>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</si>
  <si>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</si>
  <si>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</si>
  <si>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</si>
  <si>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</si>
  <si>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</si>
  <si>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</si>
  <si>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</si>
  <si>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</si>
  <si>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</si>
  <si>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</si>
  <si>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</si>
  <si>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</si>
  <si>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</si>
  <si>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</si>
  <si>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</si>
  <si>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</si>
  <si>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</si>
  <si>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</si>
  <si>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</si>
  <si>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</si>
  <si>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</si>
  <si>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</si>
  <si>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</si>
  <si>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</si>
  <si>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</si>
  <si>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</si>
  <si>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</si>
  <si>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</si>
  <si>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</si>
  <si>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</si>
  <si>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</si>
  <si>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</si>
  <si>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</si>
  <si>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</si>
  <si>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</si>
  <si>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</si>
  <si>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</si>
  <si>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</si>
  <si>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</si>
  <si>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</si>
  <si>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</si>
  <si>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</si>
  <si>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</si>
  <si>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</si>
  <si>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</si>
  <si>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</si>
  <si>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</si>
  <si>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</si>
  <si>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</si>
  <si>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</si>
  <si>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</si>
  <si>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</si>
  <si>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</si>
  <si>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</si>
  <si>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</si>
  <si>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</si>
  <si>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</si>
  <si>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</si>
  <si>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</si>
  <si>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</si>
  <si>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</si>
  <si>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</si>
  <si>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</si>
  <si>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</si>
  <si>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</si>
  <si>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</si>
  <si>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</si>
  <si>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</si>
  <si>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</si>
  <si>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</si>
  <si>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</si>
  <si>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</si>
  <si>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</si>
  <si>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</si>
  <si>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</si>
  <si>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</si>
  <si>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</si>
  <si>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</si>
  <si>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</si>
  <si>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</si>
  <si>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</si>
  <si>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</si>
  <si>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</si>
  <si>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</si>
  <si>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</si>
  <si>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</si>
  <si>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</si>
  <si>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</si>
  <si>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</si>
  <si>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</si>
  <si>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</si>
  <si>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</si>
  <si>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</si>
  <si>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</si>
  <si>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</si>
  <si>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</si>
  <si>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</si>
  <si>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</si>
  <si>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</si>
  <si>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</si>
  <si>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</si>
  <si>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</si>
  <si>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</si>
  <si>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</si>
  <si>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</si>
  <si>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</si>
  <si>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</si>
  <si>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</si>
  <si>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</si>
  <si>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</si>
  <si>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</si>
  <si>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</si>
  <si>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</si>
  <si>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</si>
  <si>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</si>
  <si>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</si>
  <si>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</si>
  <si>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</si>
  <si>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</si>
  <si>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</si>
  <si>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</si>
  <si>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</si>
  <si>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</si>
  <si>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</si>
  <si>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</si>
  <si>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</si>
  <si>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</si>
  <si>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</si>
  <si>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</si>
  <si>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</si>
  <si>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</si>
  <si>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</si>
  <si>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</si>
  <si>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</si>
  <si>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</si>
  <si>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</si>
  <si>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</si>
  <si>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</si>
  <si>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</si>
  <si>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</si>
  <si>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</si>
  <si>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</si>
  <si>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</si>
  <si>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</si>
  <si>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</si>
  <si>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</si>
  <si>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</si>
  <si>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</si>
  <si>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</si>
  <si>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</si>
  <si>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</si>
  <si>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</si>
  <si>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</si>
  <si>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</si>
  <si>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</si>
  <si>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</si>
  <si>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</si>
  <si>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</si>
  <si>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</si>
  <si>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</si>
  <si>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</si>
  <si>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</si>
  <si>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</si>
  <si>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</si>
  <si>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</si>
  <si>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</si>
  <si>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</si>
  <si>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</si>
  <si>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</si>
  <si>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</si>
  <si>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</si>
  <si>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</si>
  <si>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</si>
  <si>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</si>
  <si>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</si>
  <si>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</si>
  <si>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</si>
  <si>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</si>
  <si>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</si>
  <si>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</si>
  <si>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</si>
  <si>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</si>
  <si>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</si>
  <si>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</si>
  <si>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</si>
  <si>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</si>
  <si>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</si>
  <si>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</si>
  <si>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</si>
  <si>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</si>
  <si>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</si>
  <si>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</si>
  <si>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</si>
  <si>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</si>
  <si>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</si>
  <si>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</si>
  <si>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</si>
  <si>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</si>
  <si>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</si>
  <si>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</si>
  <si>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</si>
  <si>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</si>
  <si>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</si>
  <si>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</si>
  <si>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</si>
  <si>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</si>
  <si>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</si>
  <si>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</si>
  <si>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</si>
  <si>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</si>
  <si>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</si>
  <si>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</si>
  <si>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</si>
  <si>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</si>
  <si>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</si>
  <si>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</si>
  <si>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</si>
  <si>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</si>
  <si>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</si>
  <si>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</si>
  <si>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</si>
  <si>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</si>
  <si>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</si>
  <si>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</si>
  <si>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</si>
  <si>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</si>
  <si>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</si>
  <si>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</si>
  <si>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</si>
  <si>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</si>
  <si>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</si>
  <si>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</si>
  <si>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</si>
  <si>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</si>
  <si>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</si>
  <si>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</si>
  <si>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</si>
  <si>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</si>
  <si>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</si>
  <si>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</si>
  <si>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</si>
  <si>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</si>
  <si>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</si>
  <si>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</si>
  <si>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</si>
  <si>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</si>
  <si>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</si>
  <si>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</si>
  <si>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</si>
  <si>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</si>
  <si>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</si>
  <si>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</si>
  <si>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</si>
  <si>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</si>
  <si>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</si>
  <si>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</si>
  <si>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</si>
  <si>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</si>
  <si>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</si>
  <si>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</si>
  <si>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</si>
  <si>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</si>
  <si>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</si>
  <si>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</si>
  <si>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</si>
  <si>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</si>
  <si>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</si>
  <si>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</si>
  <si>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</si>
  <si>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</si>
  <si>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</si>
  <si>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</si>
  <si>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</si>
  <si>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</si>
  <si>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</si>
  <si>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</si>
  <si>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</si>
  <si>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</si>
  <si>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</si>
  <si>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</si>
  <si>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</si>
  <si>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</si>
  <si>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</si>
  <si>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</si>
  <si>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</si>
  <si>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</si>
  <si>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</si>
  <si>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</si>
  <si>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</si>
  <si>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</si>
  <si>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</si>
  <si>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</si>
  <si>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</si>
  <si>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</si>
  <si>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</si>
  <si>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</si>
  <si>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</si>
  <si>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</si>
  <si>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</si>
  <si>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</si>
  <si>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</si>
  <si>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</si>
  <si>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</si>
  <si>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</si>
  <si>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</si>
  <si>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</si>
  <si>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</si>
  <si>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</si>
  <si>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</si>
  <si>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</si>
  <si>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</si>
  <si>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</si>
  <si>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</si>
  <si>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</si>
  <si>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</si>
  <si>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</si>
  <si>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</si>
  <si>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</si>
  <si>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</si>
  <si>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</si>
  <si>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</si>
  <si>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</si>
  <si>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</si>
  <si>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</si>
  <si>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</si>
  <si>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</si>
  <si>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</si>
  <si>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</si>
  <si>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</si>
  <si>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</si>
  <si>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</si>
  <si>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</si>
  <si>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</si>
  <si>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</si>
  <si>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</si>
  <si>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</si>
  <si>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</si>
  <si>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</si>
  <si>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</si>
  <si>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</si>
  <si>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</si>
  <si>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</si>
  <si>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</si>
  <si>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</si>
  <si>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</si>
  <si>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</si>
  <si>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</si>
  <si>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</si>
  <si>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</si>
  <si>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</si>
  <si>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</si>
  <si>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</si>
  <si>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</si>
  <si>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</si>
  <si>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</si>
  <si>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</si>
  <si>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</si>
  <si>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</si>
  <si>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</si>
  <si>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</si>
  <si>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</si>
  <si>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</si>
  <si>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</si>
  <si>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</si>
  <si>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</si>
  <si>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</si>
  <si>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</si>
  <si>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</si>
  <si>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</si>
  <si>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</si>
  <si>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</si>
  <si>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</si>
  <si>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</si>
  <si>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</si>
  <si>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</si>
  <si>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</si>
  <si>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</si>
  <si>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</si>
  <si>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</si>
  <si>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</si>
  <si>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</si>
  <si>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</si>
  <si>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</si>
  <si>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</si>
  <si>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</si>
  <si>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</si>
  <si>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</si>
  <si>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</si>
  <si>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</si>
  <si>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</si>
  <si>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</si>
  <si>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</si>
  <si>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</si>
  <si>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</si>
  <si>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</si>
  <si>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</si>
  <si>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</si>
  <si>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</si>
  <si>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</si>
  <si>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</si>
  <si>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</si>
  <si>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</si>
  <si>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</si>
  <si>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</si>
  <si>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</si>
  <si>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</si>
  <si>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</si>
  <si>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</si>
  <si>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</si>
  <si>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</si>
  <si>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</si>
  <si>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</si>
  <si>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</si>
  <si>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</si>
  <si>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</si>
  <si>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</si>
  <si>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</si>
  <si>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</si>
  <si>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</si>
  <si>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</si>
  <si>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</si>
  <si>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</si>
  <si>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</si>
  <si>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</si>
  <si>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</si>
  <si>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</si>
  <si>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</si>
  <si>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</si>
  <si>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</si>
  <si>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</si>
  <si>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</si>
  <si>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</si>
  <si>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</si>
  <si>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</si>
  <si>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</si>
  <si>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</si>
  <si>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</si>
  <si>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</si>
  <si>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</si>
  <si>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</si>
  <si>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</si>
  <si>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</si>
  <si>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</si>
  <si>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</si>
  <si>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</si>
  <si>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</si>
  <si>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</si>
  <si>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</si>
  <si>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</si>
  <si>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</si>
  <si>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</si>
  <si>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</si>
  <si>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</si>
  <si>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</si>
  <si>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</si>
  <si>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</si>
  <si>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</si>
  <si>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</si>
  <si>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</si>
  <si>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</si>
  <si>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</si>
  <si>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</si>
  <si>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</si>
  <si>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</si>
  <si>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</si>
  <si>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</si>
  <si>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</si>
  <si>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</si>
  <si>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</si>
  <si>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</si>
  <si>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</si>
  <si>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</si>
  <si>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</si>
  <si>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</si>
  <si>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</si>
  <si>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</si>
  <si>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</si>
  <si>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</si>
  <si>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</si>
  <si>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</si>
  <si>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</si>
  <si>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</si>
  <si>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</si>
  <si>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</si>
  <si>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</si>
  <si>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</si>
  <si>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</si>
  <si>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</si>
  <si>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</si>
  <si>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</si>
  <si>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</si>
  <si>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</si>
  <si>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</si>
  <si>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</si>
  <si>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</si>
  <si>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</si>
  <si>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</si>
  <si>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</si>
  <si>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</si>
  <si>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</si>
  <si>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</si>
  <si>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</si>
  <si>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</si>
  <si>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</si>
  <si>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</si>
  <si>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</si>
  <si>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</si>
  <si>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</si>
  <si>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</si>
  <si>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</si>
  <si>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</si>
  <si>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</si>
  <si>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</si>
  <si>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</si>
  <si>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</si>
  <si>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</si>
  <si>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</si>
  <si>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</si>
  <si>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</si>
  <si>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</si>
  <si>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</si>
  <si>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</si>
  <si>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</si>
  <si>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</si>
  <si>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</si>
  <si>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</si>
  <si>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</si>
  <si>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</si>
  <si>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</si>
  <si>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</si>
  <si>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</si>
  <si>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</si>
  <si>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</si>
  <si>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</si>
  <si>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</si>
  <si>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</si>
  <si>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</si>
  <si>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</si>
  <si>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</si>
  <si>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</si>
  <si>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</si>
  <si>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</si>
  <si>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</si>
  <si>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</si>
  <si>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</si>
  <si>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</si>
  <si>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</si>
  <si>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</si>
  <si>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</si>
  <si>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</si>
  <si>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</si>
  <si>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</si>
  <si>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</si>
  <si>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</si>
  <si>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</si>
  <si>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</si>
  <si>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</si>
  <si>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</si>
  <si>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</si>
  <si>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</si>
  <si>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</si>
  <si>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</si>
  <si>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</si>
  <si>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</si>
  <si>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</si>
  <si>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</si>
  <si>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</si>
  <si>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</si>
  <si>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</si>
  <si>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</si>
  <si>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</si>
  <si>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</si>
  <si>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</si>
  <si>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</si>
  <si>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</si>
  <si>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</si>
  <si>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</si>
  <si>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</si>
  <si>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</si>
  <si>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</si>
  <si>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</si>
  <si>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</si>
  <si>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</si>
  <si>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</si>
  <si>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</si>
  <si>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</si>
  <si>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</si>
  <si>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</si>
  <si>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</si>
  <si>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</si>
  <si>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</si>
  <si>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</si>
  <si>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</si>
  <si>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</si>
  <si>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</si>
  <si>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</si>
  <si>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</si>
  <si>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</si>
  <si>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</si>
  <si>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</si>
  <si>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</si>
  <si>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</si>
  <si>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</si>
  <si>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</si>
  <si>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</si>
  <si>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</si>
  <si>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</si>
  <si>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</si>
  <si>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</si>
  <si>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</si>
  <si>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</si>
  <si>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</si>
  <si>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</si>
  <si>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</si>
  <si>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</si>
  <si>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</si>
  <si>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</si>
  <si>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</si>
  <si>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</si>
  <si>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</si>
  <si>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</si>
  <si>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</si>
  <si>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</si>
  <si>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</si>
  <si>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</si>
  <si>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</si>
  <si>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</si>
  <si>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</si>
  <si>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</si>
  <si>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</si>
  <si>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</si>
  <si>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</si>
  <si>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</si>
  <si>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</si>
  <si>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</si>
  <si>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</si>
  <si>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</si>
  <si>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</si>
  <si>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</si>
  <si>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</si>
  <si>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</si>
  <si>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</si>
  <si>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</si>
  <si>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</si>
  <si>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</si>
  <si>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</si>
  <si>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</si>
  <si>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</si>
  <si>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</si>
  <si>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</si>
  <si>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</si>
  <si>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</si>
  <si>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</si>
  <si>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</si>
  <si>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</si>
  <si>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</si>
  <si>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</si>
  <si>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</si>
  <si>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</si>
  <si>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</si>
  <si>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</si>
  <si>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</si>
  <si>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</si>
  <si>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</si>
  <si>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</si>
  <si>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</si>
  <si>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</si>
  <si>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</si>
  <si>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</si>
  <si>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</si>
  <si>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</si>
  <si>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</si>
  <si>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</si>
  <si>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</si>
  <si>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</si>
  <si>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</si>
  <si>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</si>
  <si>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</si>
  <si>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</si>
  <si>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</si>
  <si>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</si>
  <si>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</si>
  <si>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</si>
  <si>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</si>
  <si>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</si>
  <si>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</si>
  <si>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</si>
  <si>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</si>
  <si>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</si>
  <si>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</si>
  <si>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</si>
  <si>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</si>
  <si>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</si>
  <si>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</si>
  <si>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</si>
  <si>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</si>
  <si>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</si>
  <si>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</si>
  <si>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</si>
  <si>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</si>
  <si>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</si>
  <si>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</si>
  <si>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</si>
  <si>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</si>
  <si>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</si>
  <si>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</si>
  <si>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</si>
  <si>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</si>
  <si>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</si>
  <si>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</si>
  <si>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</si>
  <si>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</si>
  <si>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</si>
  <si>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</si>
  <si>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</si>
  <si>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</si>
  <si>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</si>
  <si>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</si>
  <si>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</si>
  <si>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</si>
  <si>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</si>
  <si>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</si>
  <si>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</si>
  <si>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</si>
  <si>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</si>
  <si>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</si>
  <si>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</si>
  <si>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</si>
  <si>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</si>
  <si>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</si>
  <si>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</si>
  <si>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</si>
  <si>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</si>
  <si>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</si>
  <si>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</si>
  <si>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</si>
  <si>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</si>
  <si>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</si>
  <si>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</si>
  <si>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</si>
  <si>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</si>
  <si>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</si>
  <si>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</si>
  <si>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</si>
  <si>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</si>
  <si>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</si>
  <si>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</si>
  <si>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</si>
  <si>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</si>
  <si>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</si>
  <si>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</si>
  <si>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</si>
  <si>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</si>
  <si>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</si>
  <si>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</si>
  <si>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</si>
  <si>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</si>
  <si>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</si>
  <si>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</si>
  <si>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</si>
  <si>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</si>
  <si>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</si>
  <si>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</si>
  <si>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</si>
  <si>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</si>
  <si>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</si>
  <si>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</si>
  <si>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</si>
  <si>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</si>
  <si>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</si>
  <si>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</si>
  <si>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</si>
  <si>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</si>
  <si>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</si>
  <si>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</si>
  <si>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</si>
  <si>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</si>
  <si>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</si>
  <si>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</si>
  <si>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</si>
  <si>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</si>
  <si>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</si>
  <si>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</si>
  <si>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</si>
  <si>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</si>
  <si>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</si>
  <si>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</si>
  <si>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</si>
  <si>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</si>
  <si>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</si>
  <si>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</si>
  <si>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</si>
  <si>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</si>
  <si>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</si>
  <si>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</si>
  <si>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</si>
  <si>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</si>
  <si>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</si>
  <si>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</si>
  <si>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</si>
  <si>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</si>
  <si>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</si>
  <si>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</si>
  <si>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</si>
  <si>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</si>
  <si>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</si>
  <si>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</si>
  <si>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</si>
  <si>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</si>
  <si>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</si>
  <si>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</si>
  <si>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</si>
  <si>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</si>
  <si>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</si>
  <si>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</si>
  <si>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</si>
  <si>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</si>
  <si>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</si>
  <si>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</si>
  <si>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</si>
  <si>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</si>
  <si>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</si>
  <si>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</si>
  <si>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</si>
  <si>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</si>
  <si>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</si>
  <si>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</si>
  <si>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</si>
  <si>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</si>
  <si>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</si>
  <si>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</si>
  <si>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</si>
  <si>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</si>
  <si>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</si>
  <si>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</si>
  <si>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</si>
  <si>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</si>
  <si>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</si>
  <si>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</si>
  <si>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</si>
  <si>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</si>
  <si>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</si>
  <si>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</si>
  <si>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</si>
  <si>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</si>
  <si>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</si>
  <si>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</si>
  <si>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</si>
  <si>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</si>
  <si>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</si>
  <si>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</si>
  <si>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</si>
  <si>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</si>
  <si>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</si>
  <si>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</si>
  <si>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</si>
  <si>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</si>
  <si>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</si>
  <si>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</si>
  <si>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</si>
  <si>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</si>
  <si>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</si>
  <si>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</si>
  <si>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</si>
  <si>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</si>
  <si>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</si>
  <si>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</si>
  <si>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</si>
  <si>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</si>
  <si>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</si>
  <si>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</si>
  <si>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</si>
  <si>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</si>
  <si>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</si>
  <si>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</si>
  <si>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</si>
  <si>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</si>
  <si>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</si>
  <si>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</si>
  <si>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</si>
  <si>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</si>
  <si>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</si>
  <si>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</si>
  <si>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</si>
  <si>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</si>
  <si>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</si>
  <si>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</si>
  <si>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</si>
  <si>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</si>
  <si>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</si>
  <si>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</si>
  <si>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</si>
  <si>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</si>
  <si>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</si>
  <si>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</si>
  <si>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</si>
  <si>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</si>
  <si>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</si>
  <si>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</si>
  <si>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</si>
  <si>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</si>
  <si>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</si>
  <si>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</si>
  <si>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</si>
  <si>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</si>
  <si>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</si>
  <si>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</si>
  <si>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</si>
  <si>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</si>
  <si>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</si>
  <si>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</si>
  <si>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</si>
  <si>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</si>
  <si>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</si>
  <si>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</si>
  <si>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</si>
  <si>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</si>
  <si>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</si>
  <si>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</si>
  <si>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</si>
  <si>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</si>
  <si>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</si>
  <si>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</si>
  <si>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</si>
  <si>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</si>
  <si>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</si>
  <si>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</si>
  <si>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</si>
  <si>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</si>
  <si>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</si>
  <si>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</si>
  <si>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</si>
  <si>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</si>
  <si>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</si>
  <si>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</si>
  <si>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</si>
  <si>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</si>
  <si>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</si>
  <si>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</si>
  <si>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</si>
  <si>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</si>
  <si>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</si>
  <si>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</si>
  <si>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</si>
  <si>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</si>
  <si>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</si>
  <si>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</si>
  <si>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</si>
  <si>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</si>
  <si>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</si>
  <si>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</si>
  <si>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</si>
  <si>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</si>
  <si>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</si>
  <si>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</si>
  <si>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</si>
  <si>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</si>
  <si>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</si>
  <si>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</si>
  <si>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</si>
  <si>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</si>
  <si>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</si>
  <si>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</si>
  <si>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</si>
  <si>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</si>
  <si>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</si>
  <si>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</si>
  <si>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</si>
  <si>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</si>
  <si>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</si>
  <si>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</si>
  <si>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</si>
  <si>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</si>
  <si>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</si>
  <si>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</si>
  <si>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</si>
  <si>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</si>
  <si>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</si>
  <si>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</si>
  <si>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</si>
  <si>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</si>
  <si>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</si>
  <si>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</si>
  <si>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</si>
  <si>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</si>
  <si>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</si>
  <si>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</si>
  <si>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</si>
  <si>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</si>
  <si>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</si>
  <si>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</si>
  <si>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</si>
  <si>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</si>
  <si>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</si>
  <si>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</si>
  <si>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</si>
  <si>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</si>
  <si>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</si>
  <si>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</si>
  <si>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</si>
  <si>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</si>
  <si>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</si>
  <si>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</si>
  <si>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</si>
  <si>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</si>
  <si>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</si>
  <si>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</si>
  <si>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</si>
  <si>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</si>
  <si>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</si>
  <si>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</si>
  <si>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</si>
  <si>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</si>
  <si>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</si>
  <si>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</si>
  <si>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</si>
  <si>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</si>
  <si>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</si>
  <si>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</si>
  <si>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</si>
  <si>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</si>
  <si>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</si>
  <si>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</si>
  <si>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</si>
  <si>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</si>
  <si>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</si>
  <si>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</si>
  <si>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</si>
  <si>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</si>
  <si>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</si>
  <si>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</si>
  <si>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</si>
  <si>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</si>
  <si>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</si>
  <si>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</si>
  <si>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</si>
  <si>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</si>
  <si>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</si>
  <si>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</si>
  <si>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</si>
  <si>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</si>
  <si>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</si>
  <si>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</si>
  <si>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</si>
  <si>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</si>
  <si>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</si>
  <si>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</si>
  <si>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</si>
  <si>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</si>
  <si>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</si>
  <si>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</si>
  <si>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</si>
  <si>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</si>
  <si>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</si>
  <si>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</si>
  <si>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</si>
  <si>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</si>
  <si>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</si>
  <si>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</si>
  <si>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</si>
  <si>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</si>
  <si>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</si>
  <si>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</si>
  <si>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</si>
  <si>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</si>
  <si>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</si>
  <si>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</si>
  <si>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</si>
  <si>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</si>
  <si>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</si>
  <si>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</si>
  <si>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</si>
  <si>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</si>
  <si>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</si>
  <si>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</si>
  <si>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</si>
  <si>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</si>
  <si>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</si>
  <si>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</si>
  <si>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</si>
  <si>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</si>
  <si>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</si>
  <si>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</si>
  <si>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</si>
  <si>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</si>
  <si>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</si>
  <si>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</si>
  <si>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</si>
  <si>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</si>
  <si>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</si>
  <si>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</si>
  <si>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</si>
  <si>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</si>
  <si>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</si>
  <si>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</si>
  <si>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</si>
  <si>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</si>
  <si>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</si>
  <si>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</si>
  <si>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</si>
  <si>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</si>
  <si>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</si>
  <si>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</si>
  <si>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</si>
  <si>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</si>
  <si>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</si>
  <si>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</si>
  <si>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</si>
  <si>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</si>
  <si>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</si>
  <si>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</si>
  <si>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</si>
  <si>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</si>
  <si>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</si>
  <si>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</si>
  <si>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</si>
  <si>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</si>
  <si>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</si>
  <si>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</si>
  <si>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</si>
  <si>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</si>
  <si>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</si>
  <si>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</si>
  <si>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</si>
  <si>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</si>
  <si>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</si>
  <si>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</si>
  <si>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</si>
  <si>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</si>
  <si>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</si>
  <si>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</si>
  <si>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</si>
  <si>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</si>
  <si>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</si>
  <si>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</si>
  <si>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</si>
  <si>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</si>
  <si>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</si>
  <si>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</si>
  <si>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</si>
  <si>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</si>
  <si>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</si>
  <si>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</si>
  <si>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</si>
  <si>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</si>
  <si>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</si>
  <si>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</si>
  <si>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</si>
  <si>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</si>
  <si>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</si>
  <si>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</si>
  <si>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</si>
  <si>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</si>
  <si>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</si>
  <si>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</si>
  <si>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</si>
  <si>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</si>
  <si>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</si>
  <si>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</si>
  <si>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</si>
  <si>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</si>
  <si>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</si>
  <si>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</si>
  <si>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</si>
  <si>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</si>
  <si>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</si>
  <si>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</si>
  <si>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</si>
  <si>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</si>
  <si>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</si>
  <si>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</si>
  <si>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</si>
  <si>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</si>
  <si>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</si>
  <si>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</si>
  <si>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</si>
  <si>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</si>
  <si>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</si>
  <si>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</si>
  <si>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</si>
  <si>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</si>
  <si>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</si>
  <si>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</si>
  <si>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</si>
  <si>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</si>
  <si>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</si>
  <si>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</si>
  <si>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</si>
  <si>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</si>
  <si>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</si>
  <si>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</si>
  <si>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</si>
  <si>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</si>
  <si>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</si>
  <si>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</si>
  <si>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</si>
  <si>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</si>
  <si>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</si>
  <si>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</si>
  <si>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</si>
  <si>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</si>
  <si>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</si>
  <si>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</si>
  <si>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</si>
  <si>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</si>
  <si>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</si>
  <si>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</si>
  <si>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</si>
  <si>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</si>
  <si>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</si>
  <si>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</si>
  <si>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</si>
  <si>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</si>
  <si>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</si>
  <si>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</si>
  <si>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</si>
  <si>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</si>
  <si>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</si>
  <si>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</si>
  <si>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</si>
  <si>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</si>
  <si>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</si>
  <si>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</si>
  <si>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</si>
  <si>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</si>
  <si>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</si>
  <si>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</si>
  <si>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</si>
  <si>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</si>
  <si>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</si>
  <si>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</si>
  <si>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</si>
  <si>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</si>
  <si>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</si>
  <si>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</si>
  <si>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</si>
  <si>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</si>
  <si>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</si>
  <si>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</si>
  <si>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</si>
  <si>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</si>
  <si>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</si>
  <si>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</si>
  <si>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</si>
  <si>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</si>
  <si>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</si>
  <si>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</si>
  <si>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</si>
  <si>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</si>
  <si>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</si>
  <si>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</si>
  <si>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</si>
  <si>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</si>
  <si>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</si>
  <si>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</si>
  <si>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</si>
  <si>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</si>
  <si>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</si>
  <si>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</si>
  <si>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</si>
  <si>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</si>
  <si>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</si>
  <si>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</si>
  <si>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</si>
  <si>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</si>
  <si>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</si>
  <si>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</si>
  <si>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</si>
  <si>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</si>
  <si>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</si>
  <si>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</si>
  <si>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</si>
  <si>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</si>
  <si>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</si>
  <si>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</si>
  <si>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</si>
  <si>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</si>
  <si>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</si>
  <si>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</si>
  <si>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</si>
  <si>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</si>
  <si>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</si>
  <si>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</si>
  <si>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</si>
  <si>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</si>
  <si>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</si>
  <si>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</si>
  <si>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</si>
  <si>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</si>
  <si>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</si>
  <si>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</si>
  <si>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</si>
  <si>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</si>
  <si>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</si>
  <si>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</si>
  <si>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</si>
  <si>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</si>
  <si>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</si>
  <si>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</si>
  <si>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</si>
  <si>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</si>
  <si>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</si>
  <si>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</si>
  <si>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</si>
  <si>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</si>
  <si>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</si>
  <si>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</si>
  <si>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</si>
  <si>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</si>
  <si>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</si>
  <si>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</si>
  <si>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</si>
  <si>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</si>
  <si>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</si>
  <si>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</si>
  <si>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</si>
  <si>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</si>
  <si>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</si>
  <si>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</si>
  <si>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</si>
  <si>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</si>
  <si>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</si>
  <si>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</si>
  <si>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</si>
  <si>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</si>
  <si>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</si>
  <si>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</si>
  <si>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</si>
  <si>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</si>
  <si>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</si>
  <si>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</si>
  <si>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</si>
  <si>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</si>
  <si>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</si>
  <si>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</si>
  <si>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</si>
  <si>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</si>
  <si>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</si>
  <si>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</si>
  <si>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</si>
  <si>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</si>
  <si>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</si>
  <si>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</si>
  <si>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</si>
  <si>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</si>
  <si>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</si>
  <si>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</si>
  <si>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</si>
  <si>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</si>
  <si>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</si>
  <si>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</si>
  <si>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</si>
  <si>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</si>
  <si>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</si>
  <si>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</si>
  <si>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</si>
  <si>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</si>
  <si>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</si>
  <si>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</si>
  <si>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</si>
  <si>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</si>
  <si>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</si>
  <si>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</si>
  <si>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</si>
  <si>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</si>
  <si>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</si>
  <si>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</si>
  <si>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</si>
  <si>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</si>
  <si>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</si>
  <si>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</si>
  <si>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</si>
  <si>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</si>
  <si>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</si>
  <si>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</si>
  <si>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</si>
  <si>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</si>
  <si>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</si>
  <si>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</si>
  <si>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</si>
  <si>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</si>
  <si>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</si>
  <si>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</si>
  <si>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</si>
  <si>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</si>
  <si>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</si>
  <si>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</si>
  <si>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</si>
  <si>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</si>
  <si>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</si>
  <si>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</si>
  <si>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</si>
  <si>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</si>
  <si>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</si>
  <si>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</si>
  <si>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</si>
  <si>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</si>
  <si>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</si>
  <si>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</si>
  <si>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</si>
  <si>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</si>
  <si>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</si>
  <si>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</si>
  <si>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</si>
  <si>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</si>
  <si>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</si>
  <si>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</si>
  <si>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</si>
  <si>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</si>
  <si>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</si>
  <si>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</si>
  <si>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</si>
  <si>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</si>
  <si>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</si>
  <si>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</si>
  <si>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</si>
  <si>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</si>
  <si>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</si>
  <si>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</si>
  <si>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</si>
  <si>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</si>
  <si>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</si>
  <si>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</si>
  <si>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</si>
  <si>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</si>
  <si>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</si>
  <si>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</si>
  <si>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</si>
  <si>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</si>
  <si>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</si>
  <si>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</si>
  <si>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</si>
  <si>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</si>
  <si>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</si>
  <si>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</si>
  <si>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</si>
  <si>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</si>
  <si>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</si>
  <si>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</si>
  <si>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</si>
  <si>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</si>
  <si>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</si>
  <si>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</si>
  <si>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</si>
  <si>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</si>
  <si>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</si>
  <si>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</si>
  <si>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</si>
  <si>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</si>
  <si>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</si>
  <si>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</si>
  <si>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</si>
  <si>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</si>
  <si>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</si>
  <si>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</si>
  <si>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</si>
  <si>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</si>
  <si>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</si>
  <si>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</si>
  <si>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</si>
  <si>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</si>
  <si>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</si>
  <si>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</si>
  <si>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</si>
  <si>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</si>
  <si>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</si>
  <si>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</si>
  <si>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</si>
  <si>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</si>
  <si>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</si>
  <si>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</si>
  <si>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</si>
  <si>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</si>
  <si>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</si>
  <si>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</si>
  <si>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</si>
  <si>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</si>
  <si>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</si>
  <si>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</si>
  <si>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</si>
  <si>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</si>
  <si>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</si>
  <si>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</si>
  <si>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</si>
  <si>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</si>
  <si>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</si>
  <si>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</si>
  <si>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</si>
  <si>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</si>
  <si>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</si>
  <si>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</si>
  <si>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</si>
  <si>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</si>
  <si>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</si>
  <si>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</si>
  <si>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</si>
  <si>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</si>
  <si>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</si>
  <si>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</si>
  <si>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</si>
  <si>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</si>
  <si>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</si>
  <si>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</si>
  <si>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</si>
  <si>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</si>
  <si>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</si>
  <si>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</si>
  <si>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</si>
  <si>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</si>
  <si>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</si>
  <si>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</si>
  <si>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</si>
  <si>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</si>
  <si>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</si>
  <si>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</si>
  <si>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</si>
  <si>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</si>
  <si>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</si>
  <si>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</si>
  <si>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</si>
  <si>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</si>
  <si>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</si>
  <si>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</si>
  <si>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</si>
  <si>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</si>
  <si>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</si>
  <si>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</si>
  <si>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</si>
  <si>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</si>
  <si>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</si>
  <si>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</si>
  <si>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</si>
  <si>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</si>
  <si>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</si>
  <si>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</si>
  <si>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</si>
  <si>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</si>
  <si>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</si>
  <si>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</si>
  <si>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</si>
  <si>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</si>
  <si>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</si>
  <si>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</si>
  <si>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</si>
  <si>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</si>
  <si>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</si>
  <si>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</si>
  <si>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</si>
  <si>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</si>
  <si>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</si>
  <si>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</si>
  <si>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</si>
  <si>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</si>
  <si>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</si>
  <si>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</si>
  <si>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</si>
  <si>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</si>
  <si>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</si>
  <si>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</si>
  <si>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</si>
  <si>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</si>
  <si>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</si>
  <si>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</si>
  <si>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</si>
  <si>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</si>
  <si>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</si>
  <si>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</si>
  <si>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</si>
  <si>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</si>
  <si>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</si>
  <si>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</si>
  <si>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</si>
  <si>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</si>
  <si>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</si>
  <si>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</si>
  <si>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</si>
  <si>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</si>
  <si>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</si>
  <si>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</si>
  <si>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</si>
  <si>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</si>
  <si>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</si>
  <si>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</si>
  <si>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</si>
  <si>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</si>
  <si>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</si>
  <si>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</si>
  <si>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</si>
  <si>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</si>
  <si>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</si>
  <si>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</si>
  <si>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</si>
  <si>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</si>
  <si>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</si>
  <si>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</si>
  <si>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</si>
  <si>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</si>
  <si>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</si>
  <si>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</si>
  <si>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</si>
  <si>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</si>
  <si>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</si>
  <si>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</si>
  <si>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</si>
  <si>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</si>
  <si>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</si>
  <si>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</si>
  <si>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</si>
  <si>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</si>
  <si>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</si>
  <si>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</si>
  <si>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</si>
  <si>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</si>
  <si>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</si>
  <si>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</si>
  <si>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</si>
  <si>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</si>
  <si>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</si>
  <si>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</si>
  <si>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</si>
  <si>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</si>
  <si>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</si>
  <si>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</si>
  <si>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</si>
  <si>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</si>
  <si>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</si>
  <si>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</si>
  <si>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</si>
  <si>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</si>
  <si>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</si>
  <si>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</si>
  <si>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</si>
  <si>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</si>
  <si>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</si>
  <si>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</si>
  <si>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</si>
  <si>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</si>
  <si>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</si>
  <si>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</si>
  <si>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</si>
  <si>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</si>
  <si>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</si>
  <si>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</si>
  <si>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</si>
  <si>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</si>
  <si>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</si>
  <si>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</si>
  <si>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</si>
  <si>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</si>
  <si>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</si>
  <si>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</si>
  <si>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</si>
  <si>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</si>
  <si>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</si>
  <si>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</si>
  <si>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</si>
  <si>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</si>
  <si>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</si>
  <si>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</si>
  <si>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</si>
  <si>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</si>
  <si>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</si>
  <si>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</si>
  <si>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</si>
  <si>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</si>
  <si>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</si>
  <si>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</si>
  <si>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</si>
  <si>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</si>
  <si>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</si>
  <si>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</si>
  <si>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</si>
  <si>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</si>
  <si>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</si>
  <si>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</si>
  <si>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</si>
  <si>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</si>
  <si>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</si>
  <si>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</si>
  <si>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</si>
  <si>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</si>
  <si>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</si>
  <si>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</si>
  <si>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</si>
  <si>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</si>
  <si>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</si>
  <si>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</si>
  <si>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</si>
  <si>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</si>
  <si>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</si>
  <si>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</si>
  <si>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</si>
  <si>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</si>
  <si>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</si>
  <si>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</si>
  <si>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</si>
  <si>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</si>
  <si>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</si>
  <si>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</si>
  <si>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</si>
  <si>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</si>
  <si>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</si>
  <si>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</si>
  <si>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</si>
  <si>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</si>
  <si>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</si>
  <si>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</si>
  <si>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</si>
  <si>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</si>
  <si>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</si>
  <si>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</si>
  <si>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</si>
  <si>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</si>
  <si>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</si>
  <si>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</si>
  <si>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</si>
  <si>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</si>
  <si>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</si>
  <si>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</si>
  <si>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</si>
  <si>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</si>
  <si>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</si>
  <si>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</si>
  <si>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</si>
  <si>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</si>
  <si>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</si>
  <si>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</si>
  <si>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</si>
  <si>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</si>
  <si>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</si>
  <si>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</si>
  <si>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</si>
  <si>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</si>
  <si>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</si>
  <si>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</si>
  <si>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</si>
  <si>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</si>
  <si>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</si>
  <si>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</si>
  <si>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</si>
  <si>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</si>
  <si>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</si>
  <si>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</si>
  <si>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</si>
  <si>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</si>
  <si>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</si>
  <si>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</si>
  <si>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</si>
  <si>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</si>
  <si>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</si>
  <si>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</si>
  <si>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</si>
  <si>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</si>
  <si>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</si>
  <si>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</si>
  <si>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</si>
  <si>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</si>
  <si>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</si>
  <si>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</si>
  <si>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</si>
  <si>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</si>
  <si>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</si>
  <si>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</si>
  <si>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</si>
  <si>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</si>
  <si>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</si>
  <si>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</si>
  <si>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</si>
  <si>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</si>
  <si>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</si>
  <si>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</si>
  <si>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</si>
  <si>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</si>
  <si>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</si>
  <si>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</si>
  <si>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</si>
  <si>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</si>
  <si>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</si>
  <si>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</si>
  <si>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</si>
  <si>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</si>
  <si>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</si>
  <si>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</si>
  <si>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</si>
  <si>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</si>
  <si>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</si>
  <si>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</si>
  <si>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</si>
  <si>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</si>
  <si>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</si>
  <si>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</si>
  <si>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</si>
  <si>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</si>
  <si>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</si>
  <si>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</si>
  <si>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</si>
  <si>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</si>
  <si>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</si>
  <si>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</si>
  <si>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</si>
  <si>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</si>
  <si>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</si>
  <si>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</si>
  <si>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</si>
  <si>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</si>
  <si>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</si>
  <si>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</si>
  <si>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</si>
  <si>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</si>
  <si>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</si>
  <si>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</si>
  <si>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</si>
  <si>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</si>
  <si>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</si>
  <si>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</si>
  <si>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</si>
  <si>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</si>
  <si>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</si>
  <si>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</si>
  <si>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</si>
  <si>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</si>
  <si>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</si>
  <si>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</si>
  <si>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</si>
  <si>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</si>
  <si>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</si>
  <si>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</si>
  <si>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</si>
  <si>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</si>
  <si>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</si>
  <si>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</si>
  <si>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</si>
  <si>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</si>
  <si>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</si>
  <si>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</si>
  <si>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</si>
  <si>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</si>
  <si>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</si>
  <si>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</si>
  <si>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</si>
  <si>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</si>
  <si>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</si>
  <si>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</si>
  <si>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</si>
  <si>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</si>
  <si>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</si>
  <si>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</si>
  <si>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</si>
  <si>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</si>
  <si>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</si>
  <si>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</si>
  <si>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</si>
  <si>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</si>
  <si>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</si>
  <si>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</si>
  <si>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</si>
  <si>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</si>
  <si>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</si>
  <si>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</si>
  <si>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</si>
  <si>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</si>
  <si>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</si>
  <si>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</si>
  <si>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</si>
  <si>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</si>
  <si>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</si>
  <si>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</si>
  <si>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</si>
  <si>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</si>
  <si>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</si>
  <si>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</si>
  <si>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</si>
  <si>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</si>
  <si>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</si>
  <si>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</si>
  <si>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</si>
  <si>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</si>
  <si>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</si>
  <si>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</si>
  <si>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</si>
  <si>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</si>
  <si>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</si>
  <si>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</si>
  <si>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</si>
  <si>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</si>
  <si>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</si>
  <si>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</si>
  <si>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</si>
  <si>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</si>
  <si>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</si>
  <si>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</si>
  <si>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</si>
  <si>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</si>
  <si>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</si>
  <si>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</si>
  <si>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</si>
  <si>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</si>
  <si>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</si>
  <si>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</si>
  <si>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</si>
  <si>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</si>
  <si>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</si>
  <si>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</si>
  <si>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</si>
  <si>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</si>
  <si>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</si>
  <si>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</si>
  <si>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</si>
  <si>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</si>
  <si>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</si>
  <si>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</si>
  <si>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</si>
  <si>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</si>
  <si>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</si>
  <si>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</si>
  <si>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</si>
  <si>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</si>
  <si>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</si>
  <si>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</si>
  <si>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</si>
  <si>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</si>
  <si>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</si>
  <si>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</si>
  <si>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</si>
  <si>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</si>
  <si>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</si>
  <si>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</si>
  <si>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</si>
  <si>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</si>
  <si>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</si>
  <si>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</si>
  <si>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</si>
  <si>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</si>
  <si>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</si>
  <si>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</si>
  <si>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</si>
  <si>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</si>
  <si>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</si>
  <si>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</si>
  <si>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</si>
  <si>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</si>
  <si>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</si>
  <si>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</si>
  <si>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</si>
  <si>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</si>
  <si>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</si>
  <si>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</si>
  <si>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</si>
  <si>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</si>
  <si>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</si>
  <si>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</si>
  <si>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</si>
  <si>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</si>
  <si>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</si>
  <si>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</si>
  <si>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</si>
  <si>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</si>
  <si>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</si>
  <si>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</si>
  <si>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</si>
  <si>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</si>
  <si>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</si>
  <si>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</si>
  <si>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</si>
  <si>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</si>
  <si>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</si>
  <si>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</si>
  <si>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</si>
  <si>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</si>
  <si>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</si>
  <si>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</si>
  <si>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</si>
  <si>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</si>
  <si>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</si>
  <si>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</si>
  <si>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</si>
  <si>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</si>
  <si>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</si>
  <si>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</si>
  <si>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</si>
  <si>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</si>
  <si>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</si>
  <si>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</si>
  <si>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</si>
  <si>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</si>
  <si>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</si>
  <si>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</si>
  <si>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</si>
  <si>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</si>
  <si>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</si>
  <si>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</si>
  <si>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</si>
  <si>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</si>
  <si>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</si>
  <si>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</si>
  <si>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</si>
  <si>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</si>
  <si>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</si>
  <si>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</si>
  <si>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</si>
  <si>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</si>
  <si>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</si>
  <si>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</si>
  <si>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</si>
  <si>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</si>
  <si>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</si>
  <si>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</si>
  <si>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</si>
  <si>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</si>
  <si>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</si>
  <si>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</si>
  <si>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</si>
  <si>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</si>
  <si>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</si>
  <si>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</si>
  <si>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</si>
  <si>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</si>
  <si>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</si>
  <si>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</si>
  <si>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</si>
  <si>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</si>
  <si>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</si>
  <si>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</si>
  <si>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</si>
  <si>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</si>
  <si>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</si>
  <si>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</si>
  <si>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</si>
  <si>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</si>
  <si>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</si>
  <si>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</si>
  <si>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</si>
  <si>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</si>
  <si>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</si>
  <si>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</si>
  <si>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</si>
  <si>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</si>
  <si>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</si>
  <si>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</si>
  <si>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</si>
  <si>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</si>
  <si>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</si>
  <si>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</si>
  <si>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</si>
  <si>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</si>
  <si>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</si>
  <si>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</si>
  <si>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</si>
  <si>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</si>
  <si>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</si>
  <si>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</si>
  <si>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</si>
  <si>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</si>
  <si>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</si>
  <si>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</si>
  <si>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</si>
  <si>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</si>
  <si>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</si>
  <si>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</si>
  <si>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</si>
  <si>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</si>
  <si>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</si>
  <si>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</si>
  <si>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</si>
  <si>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</si>
  <si>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</si>
  <si>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</si>
  <si>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</si>
  <si>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</si>
  <si>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</si>
  <si>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</si>
  <si>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</si>
  <si>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</si>
  <si>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</si>
  <si>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</si>
  <si>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</si>
  <si>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</si>
  <si>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</si>
  <si>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</si>
  <si>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</si>
  <si>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</si>
  <si>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</si>
  <si>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</si>
  <si>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</si>
  <si>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</si>
  <si>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</si>
  <si>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</si>
  <si>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</si>
  <si>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</si>
  <si>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</si>
  <si>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</si>
  <si>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</si>
  <si>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</si>
  <si>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</si>
  <si>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</si>
  <si>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</si>
  <si>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</si>
  <si>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</si>
  <si>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</si>
  <si>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</si>
  <si>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</si>
  <si>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</si>
  <si>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</si>
  <si>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</si>
  <si>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</si>
  <si>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</si>
  <si>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</si>
  <si>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</si>
  <si>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</si>
  <si>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</si>
  <si>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</si>
  <si>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</si>
  <si>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</si>
  <si>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</si>
  <si>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</si>
  <si>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</si>
  <si>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</si>
  <si>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</si>
  <si>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</si>
  <si>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</si>
  <si>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</si>
  <si>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</si>
  <si>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</si>
  <si>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</si>
  <si>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</si>
  <si>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</si>
  <si>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</si>
  <si>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</si>
  <si>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</si>
  <si>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</si>
  <si>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</si>
  <si>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</si>
  <si>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</si>
  <si>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</si>
  <si>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</si>
  <si>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</si>
  <si>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</si>
  <si>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</si>
  <si>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</si>
  <si>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</si>
  <si>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</si>
  <si>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</si>
  <si>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</si>
  <si>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</si>
  <si>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</si>
  <si>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</si>
  <si>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</si>
  <si>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</si>
  <si>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</si>
  <si>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</si>
  <si>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</si>
  <si>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</si>
  <si>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</si>
  <si>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</si>
  <si>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</si>
  <si>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</si>
  <si>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</si>
  <si>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</si>
  <si>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</si>
  <si>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</si>
  <si>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</si>
  <si>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</si>
  <si>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</si>
  <si>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</si>
  <si>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</si>
  <si>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</si>
  <si>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</si>
  <si>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</si>
  <si>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</si>
  <si>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</si>
  <si>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</si>
  <si>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</si>
  <si>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</si>
  <si>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</si>
  <si>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</si>
  <si>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</si>
  <si>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</si>
  <si>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</si>
  <si>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</si>
  <si>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</si>
  <si>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</si>
  <si>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</si>
  <si>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</si>
  <si>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</si>
  <si>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</si>
  <si>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</si>
  <si>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</si>
  <si>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</si>
  <si>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</si>
  <si>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</si>
  <si>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</si>
  <si>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</si>
  <si>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</si>
  <si>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</si>
  <si>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</si>
  <si>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</si>
  <si>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</si>
  <si>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</si>
  <si>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</si>
  <si>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</si>
  <si>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</si>
  <si>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</si>
  <si>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</si>
  <si>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</si>
  <si>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</si>
  <si>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</si>
  <si>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</si>
  <si>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</si>
  <si>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</si>
  <si>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</si>
  <si>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</si>
  <si>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</si>
  <si>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</si>
  <si>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</si>
  <si>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</si>
  <si>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</si>
  <si>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</si>
  <si>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</si>
  <si>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</si>
  <si>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</si>
  <si>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</si>
  <si>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</si>
  <si>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</si>
  <si>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</si>
  <si>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</si>
  <si>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</si>
  <si>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</si>
  <si>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</si>
  <si>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</si>
  <si>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</si>
  <si>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</si>
  <si>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</si>
  <si>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</si>
  <si>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</si>
  <si>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</si>
  <si>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</si>
  <si>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</si>
  <si>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</si>
  <si>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</si>
  <si>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</si>
  <si>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</si>
  <si>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</si>
  <si>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</si>
  <si>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</si>
  <si>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</si>
  <si>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</si>
  <si>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</si>
  <si>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</si>
  <si>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</si>
  <si>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</si>
  <si>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</si>
  <si>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</si>
  <si>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</si>
  <si>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</si>
  <si>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</si>
  <si>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</si>
  <si>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</si>
  <si>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</si>
  <si>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</si>
  <si>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</si>
  <si>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</si>
  <si>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</si>
  <si>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</si>
  <si>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</si>
  <si>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</si>
  <si>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</si>
  <si>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</si>
  <si>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</si>
  <si>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</si>
  <si>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</si>
  <si>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</si>
  <si>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</si>
  <si>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</si>
  <si>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</si>
  <si>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</si>
  <si>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</si>
  <si>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</si>
  <si>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</si>
  <si>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</si>
  <si>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</si>
  <si>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</si>
  <si>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</si>
  <si>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</si>
  <si>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</si>
  <si>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</si>
  <si>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</si>
  <si>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</si>
  <si>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</si>
  <si>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</si>
  <si>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</si>
  <si>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</si>
  <si>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</si>
  <si>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</si>
  <si>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</si>
  <si>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</si>
  <si>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</si>
  <si>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</si>
  <si>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</si>
  <si>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</si>
  <si>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</si>
  <si>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</si>
  <si>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</si>
  <si>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</si>
  <si>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</si>
  <si>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</si>
  <si>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</si>
  <si>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</si>
  <si>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</si>
  <si>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</si>
  <si>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</si>
  <si>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</si>
  <si>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</si>
  <si>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</si>
  <si>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</si>
  <si>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</si>
  <si>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</si>
  <si>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</si>
  <si>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</si>
  <si>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</si>
  <si>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</si>
  <si>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</si>
  <si>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</si>
  <si>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</si>
  <si>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</si>
  <si>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</si>
  <si>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</si>
  <si>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</si>
  <si>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</si>
  <si>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</si>
  <si>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</si>
  <si>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</si>
  <si>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</si>
  <si>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</si>
  <si>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</si>
  <si>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</si>
  <si>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</si>
  <si>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</si>
  <si>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</si>
  <si>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</si>
  <si>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</si>
  <si>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</si>
  <si>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</si>
  <si>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</si>
  <si>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</si>
  <si>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</si>
  <si>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</si>
  <si>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</si>
  <si>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</si>
  <si>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</si>
  <si>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</si>
  <si>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</si>
  <si>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</si>
  <si>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</si>
  <si>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</si>
  <si>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</si>
  <si>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</si>
  <si>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</si>
  <si>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</si>
  <si>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</si>
  <si>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</si>
  <si>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</si>
  <si>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</si>
  <si>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</si>
  <si>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</si>
  <si>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</si>
  <si>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</si>
  <si>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</si>
  <si>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</si>
  <si>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</si>
  <si>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</si>
  <si>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</si>
  <si>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</si>
  <si>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</si>
  <si>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</si>
  <si>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</si>
  <si>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</si>
  <si>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</si>
  <si>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</si>
  <si>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</si>
  <si>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</si>
  <si>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</si>
  <si>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</si>
  <si>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</si>
  <si>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</si>
  <si>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</si>
  <si>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</si>
  <si>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</si>
  <si>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</si>
  <si>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</si>
  <si>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</si>
  <si>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</si>
  <si>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</si>
  <si>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</si>
  <si>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</si>
  <si>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</si>
  <si>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</si>
  <si>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</si>
  <si>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</si>
  <si>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</si>
  <si>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</si>
  <si>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</si>
  <si>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</si>
  <si>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</si>
  <si>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</si>
  <si>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</si>
  <si>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</si>
  <si>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</si>
  <si>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</si>
  <si>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</si>
  <si>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</si>
  <si>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</si>
  <si>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</si>
  <si>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</si>
  <si>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</si>
  <si>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</si>
  <si>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</si>
  <si>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</si>
  <si>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</si>
  <si>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</si>
  <si>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</si>
  <si>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</si>
  <si>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</si>
  <si>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</si>
  <si>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</si>
  <si>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</si>
  <si>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</si>
  <si>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</si>
  <si>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</si>
  <si>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</si>
  <si>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</si>
  <si>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</si>
  <si>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</si>
  <si>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</si>
  <si>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</si>
  <si>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</si>
  <si>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</si>
  <si>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</si>
  <si>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</si>
  <si>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</si>
  <si>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</si>
  <si>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</si>
  <si>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</si>
  <si>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</si>
  <si>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</si>
  <si>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</si>
  <si>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</si>
  <si>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</si>
  <si>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</si>
  <si>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</si>
  <si>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</si>
  <si>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</si>
  <si>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</si>
  <si>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</si>
  <si>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</si>
  <si>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</si>
  <si>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</si>
  <si>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</si>
  <si>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</si>
  <si>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</si>
  <si>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</si>
  <si>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</si>
  <si>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</si>
  <si>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</si>
  <si>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</si>
  <si>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</si>
  <si>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</si>
  <si>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</si>
  <si>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</si>
  <si>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</si>
  <si>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</si>
  <si>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</si>
  <si>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</si>
  <si>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</si>
  <si>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</si>
  <si>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</si>
  <si>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</si>
  <si>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</si>
  <si>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</si>
  <si>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</si>
  <si>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</si>
  <si>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</si>
  <si>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</si>
  <si>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</si>
  <si>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</si>
  <si>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</si>
  <si>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</si>
  <si>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</si>
  <si>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</si>
  <si>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</si>
  <si>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</si>
  <si>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</si>
  <si>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</si>
  <si>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</si>
  <si>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</si>
  <si>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</si>
  <si>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</si>
  <si>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</si>
  <si>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</si>
  <si>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</si>
  <si>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</si>
  <si>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</si>
  <si>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</si>
  <si>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</si>
  <si>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</si>
  <si>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</si>
  <si>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</si>
  <si>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</si>
  <si>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</si>
  <si>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</si>
  <si>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</si>
  <si>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</si>
  <si>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</si>
  <si>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</si>
  <si>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</si>
  <si>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</si>
  <si>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</si>
  <si>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</si>
  <si>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</si>
  <si>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</si>
  <si>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</si>
  <si>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</si>
  <si>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</si>
  <si>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</si>
  <si>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</si>
  <si>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</si>
  <si>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</si>
  <si>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</si>
  <si>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</si>
  <si>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</si>
  <si>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</si>
  <si>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</si>
  <si>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</si>
  <si>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</si>
  <si>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</si>
  <si>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</si>
  <si>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</si>
  <si>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</si>
  <si>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</si>
  <si>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</si>
  <si>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</si>
  <si>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</si>
  <si>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</si>
  <si>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</si>
  <si>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</si>
  <si>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</si>
  <si>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</si>
  <si>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</si>
  <si>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</si>
  <si>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</si>
  <si>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</si>
  <si>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</si>
  <si>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</si>
  <si>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</si>
  <si>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</si>
  <si>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</si>
  <si>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</si>
  <si>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</si>
  <si>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</si>
  <si>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</si>
  <si>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</si>
  <si>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</si>
  <si>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</si>
  <si>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</si>
  <si>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</si>
  <si>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</si>
  <si>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</si>
  <si>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</si>
  <si>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</si>
  <si>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</si>
  <si>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</si>
  <si>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</si>
  <si>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</si>
  <si>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</si>
  <si>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</si>
  <si>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</si>
  <si>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</si>
  <si>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</si>
  <si>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</si>
  <si>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</si>
  <si>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</si>
  <si>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</si>
  <si>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</si>
  <si>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</si>
  <si>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</si>
  <si>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</si>
  <si>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</si>
  <si>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</si>
  <si>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</si>
  <si>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</si>
  <si>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</si>
  <si>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</si>
  <si>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</si>
  <si>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</si>
  <si>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</si>
  <si>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</si>
  <si>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</si>
  <si>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</si>
  <si>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</si>
  <si>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</si>
  <si>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</si>
  <si>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</si>
  <si>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</si>
  <si>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</si>
  <si>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</si>
  <si>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</si>
  <si>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</si>
  <si>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</si>
  <si>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</si>
  <si>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</si>
  <si>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</si>
  <si>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</si>
  <si>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</si>
  <si>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</si>
  <si>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</si>
  <si>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</si>
  <si>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</si>
  <si>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</si>
  <si>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</si>
  <si>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</si>
  <si>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</si>
  <si>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</si>
  <si>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</si>
  <si>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</si>
  <si>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</si>
  <si>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</si>
  <si>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</si>
  <si>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</si>
  <si>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</si>
  <si>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</si>
  <si>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</si>
  <si>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</si>
  <si>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</si>
  <si>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</si>
  <si>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</si>
  <si>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</si>
  <si>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</si>
  <si>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</si>
  <si>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</si>
  <si>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</si>
  <si>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</si>
  <si>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</si>
  <si>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</si>
  <si>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</si>
  <si>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</si>
  <si>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</si>
  <si>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</si>
  <si>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</si>
  <si>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</si>
  <si>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</si>
  <si>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</si>
  <si>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</si>
  <si>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</si>
  <si>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</si>
  <si>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</si>
  <si>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</si>
  <si>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</si>
  <si>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</si>
  <si>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</si>
  <si>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</si>
  <si>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</si>
  <si>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</si>
  <si>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</si>
  <si>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</si>
  <si>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</si>
  <si>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</si>
  <si>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</si>
  <si>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</si>
  <si>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</si>
  <si>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</si>
  <si>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</si>
  <si>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</si>
  <si>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</si>
  <si>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</si>
  <si>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</si>
  <si>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</si>
  <si>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</si>
  <si>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</si>
  <si>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</si>
  <si>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</si>
  <si>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</si>
  <si>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</si>
  <si>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</si>
  <si>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</si>
  <si>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</si>
  <si>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</si>
  <si>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</si>
  <si>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</si>
  <si>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</si>
  <si>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</si>
  <si>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</si>
  <si>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</si>
  <si>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</si>
  <si>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</si>
  <si>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</si>
  <si>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</si>
  <si>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</si>
  <si>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</si>
  <si>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</si>
  <si>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</si>
  <si>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</si>
  <si>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</si>
  <si>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</si>
  <si>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</si>
  <si>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</si>
  <si>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</si>
  <si>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</si>
  <si>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</si>
  <si>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</si>
  <si>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</si>
  <si>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</si>
  <si>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</si>
  <si>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</si>
  <si>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</si>
  <si>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</si>
  <si>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</si>
  <si>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</si>
  <si>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</si>
  <si>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</si>
  <si>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</si>
  <si>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</si>
  <si>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</si>
  <si>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</si>
  <si>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</si>
  <si>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</si>
  <si>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</si>
  <si>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</si>
  <si>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</si>
  <si>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</si>
  <si>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</si>
  <si>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</si>
  <si>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</si>
  <si>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</si>
  <si>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</si>
  <si>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</si>
  <si>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</si>
  <si>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</si>
  <si>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</si>
  <si>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</si>
  <si>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</si>
  <si>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</si>
  <si>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</si>
  <si>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</si>
  <si>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</si>
  <si>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</si>
  <si>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</si>
  <si>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</si>
  <si>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</si>
  <si>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</si>
  <si>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</si>
  <si>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</si>
  <si>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</si>
  <si>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</si>
  <si>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</si>
  <si>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</si>
  <si>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</si>
  <si>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</si>
  <si>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</si>
  <si>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</si>
  <si>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</si>
  <si>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</si>
  <si>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</si>
  <si>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</si>
  <si>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</si>
  <si>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</si>
  <si>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</si>
  <si>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</si>
  <si>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</si>
  <si>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</si>
  <si>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</si>
  <si>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</si>
  <si>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</si>
  <si>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</si>
  <si>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</si>
  <si>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</si>
  <si>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</si>
  <si>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</si>
  <si>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</si>
  <si>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</si>
  <si>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</si>
  <si>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</si>
  <si>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</si>
  <si>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</si>
  <si>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</si>
  <si>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</si>
  <si>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</si>
  <si>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</si>
  <si>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</si>
  <si>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</si>
  <si>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</si>
  <si>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</si>
  <si>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</si>
  <si>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</si>
  <si>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</si>
  <si>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</si>
  <si>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</si>
  <si>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</si>
  <si>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</si>
  <si>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</si>
  <si>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</si>
  <si>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</si>
  <si>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</si>
  <si>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</si>
  <si>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</si>
  <si>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</si>
  <si>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</si>
  <si>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</si>
  <si>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</si>
  <si>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</si>
  <si>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</si>
  <si>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</si>
  <si>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</si>
  <si>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</si>
  <si>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</si>
  <si>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</si>
  <si>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</si>
  <si>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</si>
  <si>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</si>
  <si>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</si>
  <si>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</si>
  <si>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</si>
  <si>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</si>
  <si>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</si>
  <si>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</si>
  <si>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</si>
  <si>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</si>
  <si>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</si>
  <si>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</si>
  <si>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</si>
  <si>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</si>
  <si>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</si>
  <si>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</si>
  <si>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</si>
  <si>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</si>
  <si>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</si>
  <si>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</si>
  <si>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</si>
  <si>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</si>
  <si>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</si>
  <si>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</si>
  <si>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</si>
  <si>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</si>
  <si>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</si>
  <si>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</si>
  <si>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</si>
  <si>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</si>
  <si>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</si>
  <si>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</si>
  <si>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</si>
  <si>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</si>
  <si>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</si>
  <si>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</si>
  <si>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</si>
  <si>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</si>
  <si>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</si>
  <si>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</si>
  <si>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</si>
  <si>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</si>
  <si>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</si>
  <si>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</si>
  <si>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</si>
  <si>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</si>
  <si>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</si>
  <si>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</si>
  <si>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</si>
  <si>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</si>
  <si>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</si>
  <si>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</si>
  <si>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</si>
  <si>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</si>
  <si>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</si>
  <si>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</si>
  <si>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</si>
  <si>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</si>
  <si>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</si>
  <si>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</si>
  <si>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</si>
  <si>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</si>
  <si>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</si>
  <si>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</si>
  <si>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</si>
  <si>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</si>
  <si>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</si>
  <si>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</si>
  <si>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</si>
  <si>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</si>
  <si>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</si>
  <si>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</si>
  <si>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</si>
  <si>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</si>
  <si>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</si>
  <si>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</si>
  <si>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</si>
  <si>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</si>
  <si>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</si>
  <si>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</si>
  <si>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</si>
  <si>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</si>
  <si>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</si>
  <si>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</si>
  <si>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</si>
  <si>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</si>
  <si>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</si>
  <si>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</si>
  <si>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</si>
  <si>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</si>
  <si>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</si>
  <si>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</si>
  <si>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</si>
  <si>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</si>
  <si>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</si>
  <si>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</si>
  <si>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</si>
  <si>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</si>
  <si>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</si>
  <si>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</si>
  <si>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</si>
  <si>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</si>
  <si>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</si>
  <si>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</si>
  <si>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</si>
  <si>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</si>
  <si>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</si>
  <si>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</si>
  <si>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</si>
  <si>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</si>
  <si>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</si>
  <si>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</si>
  <si>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</si>
  <si>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</si>
  <si>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</si>
  <si>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</si>
  <si>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</si>
  <si>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</si>
  <si>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</si>
  <si>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</si>
  <si>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</si>
  <si>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</si>
  <si>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</si>
  <si>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</si>
  <si>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</si>
  <si>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</si>
  <si>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</si>
  <si>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</si>
  <si>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</si>
  <si>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</si>
  <si>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</si>
  <si>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</si>
  <si>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</si>
  <si>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</si>
  <si>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</si>
  <si>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</si>
  <si>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</si>
  <si>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</si>
  <si>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</si>
  <si>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</si>
  <si>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</si>
  <si>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</si>
  <si>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</si>
  <si>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</si>
  <si>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</si>
  <si>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</si>
  <si>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</si>
  <si>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</si>
  <si>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</si>
  <si>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</si>
  <si>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</si>
  <si>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</si>
  <si>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</si>
  <si>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</si>
  <si>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</si>
  <si>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</si>
  <si>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</si>
  <si>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</si>
  <si>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</si>
  <si>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</si>
  <si>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</si>
  <si>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</si>
  <si>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</si>
  <si>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</si>
  <si>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</si>
  <si>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</si>
  <si>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</si>
  <si>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</si>
  <si>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</si>
  <si>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</si>
  <si>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</si>
  <si>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</si>
  <si>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</si>
  <si>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</si>
  <si>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</si>
  <si>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</si>
  <si>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</si>
  <si>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</si>
  <si>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</si>
  <si>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</si>
  <si>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</si>
  <si>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</si>
  <si>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</si>
  <si>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</si>
  <si>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</si>
  <si>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</si>
  <si>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</si>
  <si>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</si>
  <si>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</si>
  <si>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</si>
  <si>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</si>
  <si>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</si>
  <si>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</si>
  <si>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</si>
  <si>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</si>
  <si>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</si>
  <si>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</si>
  <si>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</si>
  <si>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</si>
  <si>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</si>
  <si>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</si>
  <si>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</si>
  <si>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</si>
  <si>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</si>
  <si>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</si>
  <si>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</si>
  <si>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</si>
  <si>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</si>
  <si>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</si>
  <si>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</si>
  <si>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</si>
  <si>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</si>
  <si>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</si>
  <si>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</si>
  <si>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</si>
  <si>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</si>
  <si>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</si>
  <si>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</si>
  <si>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</si>
  <si>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</si>
  <si>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</si>
  <si>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</si>
  <si>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</si>
  <si>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</si>
  <si>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</si>
  <si>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</si>
  <si>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</si>
  <si>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</si>
  <si>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</si>
  <si>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</si>
  <si>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</si>
  <si>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</si>
  <si>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</si>
  <si>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</si>
  <si>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</si>
  <si>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</si>
  <si>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</si>
  <si>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</si>
  <si>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</si>
  <si>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</si>
  <si>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</si>
  <si>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</si>
  <si>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</si>
  <si>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</si>
  <si>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</si>
  <si>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</si>
  <si>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</si>
  <si>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</si>
  <si>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</si>
  <si>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</si>
  <si>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</si>
  <si>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</si>
  <si>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</si>
  <si>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</si>
  <si>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</si>
  <si>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</si>
  <si>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</si>
  <si>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</si>
  <si>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</si>
  <si>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</si>
  <si>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</si>
  <si>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</si>
  <si>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</si>
  <si>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</si>
  <si>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</si>
  <si>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</si>
  <si>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</si>
  <si>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</si>
  <si>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</si>
  <si>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</si>
  <si>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</si>
  <si>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</si>
  <si>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</si>
  <si>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</si>
  <si>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</si>
  <si>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</si>
  <si>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</si>
  <si>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</si>
  <si>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</si>
  <si>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</si>
  <si>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</si>
  <si>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</si>
  <si>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</si>
  <si>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</si>
  <si>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</si>
  <si>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</si>
  <si>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</si>
  <si>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</si>
  <si>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</si>
  <si>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</si>
  <si>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</si>
  <si>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</si>
  <si>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</si>
  <si>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</si>
  <si>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</si>
  <si>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</si>
  <si>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</si>
  <si>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</si>
  <si>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</si>
  <si>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</si>
  <si>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</si>
  <si>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</si>
  <si>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</si>
  <si>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</si>
  <si>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</si>
  <si>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</si>
  <si>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</si>
  <si>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</si>
  <si>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</si>
  <si>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</si>
  <si>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</si>
  <si>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</si>
  <si>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</si>
  <si>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</si>
  <si>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</si>
  <si>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</si>
  <si>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</si>
  <si>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</si>
  <si>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</si>
  <si>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</si>
  <si>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</si>
  <si>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</si>
  <si>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</si>
  <si>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</si>
  <si>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</si>
  <si>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</si>
  <si>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</si>
  <si>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</si>
  <si>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</si>
  <si>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</si>
  <si>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</si>
  <si>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</si>
  <si>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</si>
  <si>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</si>
  <si>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</si>
  <si>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</si>
  <si>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</si>
  <si>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</si>
  <si>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</si>
  <si>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</si>
  <si>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</si>
  <si>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</si>
  <si>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</si>
  <si>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</si>
  <si>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</si>
  <si>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</si>
  <si>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</si>
  <si>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</si>
  <si>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</si>
  <si>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</si>
  <si>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</si>
  <si>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</si>
  <si>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</si>
  <si>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</si>
  <si>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</si>
  <si>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</si>
  <si>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</si>
  <si>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</si>
  <si>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</si>
  <si>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</si>
  <si>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</si>
  <si>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</si>
  <si>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</si>
  <si>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</si>
  <si>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</si>
  <si>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</si>
  <si>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</si>
  <si>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</si>
  <si>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</si>
  <si>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</si>
  <si>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</si>
  <si>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</si>
  <si>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</si>
  <si>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</si>
  <si>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</si>
  <si>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</si>
  <si>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</si>
  <si>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</si>
  <si>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</si>
  <si>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</si>
  <si>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</si>
  <si>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</si>
  <si>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</si>
  <si>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</si>
  <si>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</si>
  <si>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</si>
  <si>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</si>
  <si>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</si>
  <si>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</si>
  <si>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</si>
  <si>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</si>
  <si>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</si>
  <si>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</si>
  <si>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</si>
  <si>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</si>
  <si>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</si>
  <si>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</si>
  <si>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</si>
  <si>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</si>
  <si>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</si>
  <si>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</si>
  <si>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</si>
  <si>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</si>
  <si>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</si>
  <si>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</si>
  <si>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</si>
  <si>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</si>
  <si>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</si>
  <si>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</si>
  <si>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</si>
  <si>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</si>
  <si>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</si>
  <si>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</si>
  <si>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</si>
  <si>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</si>
  <si>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</si>
  <si>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</si>
  <si>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</si>
  <si>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</si>
  <si>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</si>
  <si>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</si>
  <si>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</si>
  <si>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</si>
  <si>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</si>
  <si>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</si>
  <si>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</si>
  <si>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</si>
  <si>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</si>
  <si>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</si>
  <si>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</si>
  <si>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</si>
  <si>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</si>
  <si>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</si>
  <si>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</si>
  <si>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</si>
  <si>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</si>
  <si>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</si>
  <si>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</si>
  <si>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</si>
  <si>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</si>
  <si>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</si>
  <si>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</si>
  <si>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</si>
  <si>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</si>
  <si>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</si>
  <si>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</si>
  <si>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</si>
  <si>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</si>
  <si>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</si>
  <si>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</si>
  <si>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</si>
  <si>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</si>
  <si>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</si>
  <si>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</si>
  <si>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</si>
  <si>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</si>
  <si>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</si>
  <si>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</si>
  <si>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</si>
  <si>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</si>
  <si>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</si>
  <si>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</si>
  <si>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</si>
  <si>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</si>
  <si>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</si>
  <si>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</si>
  <si>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</si>
  <si>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</si>
  <si>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</si>
  <si>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</si>
  <si>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</si>
  <si>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</si>
  <si>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</si>
  <si>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</si>
  <si>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</si>
  <si>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</si>
  <si>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</si>
  <si>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</si>
  <si>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</si>
  <si>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</si>
  <si>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</si>
  <si>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</si>
  <si>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</si>
  <si>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</si>
  <si>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</si>
  <si>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</si>
  <si>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</si>
  <si>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</si>
  <si>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</si>
  <si>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</si>
  <si>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</si>
  <si>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</si>
  <si>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</si>
  <si>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</si>
  <si>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</si>
  <si>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</si>
  <si>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</si>
  <si>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</si>
  <si>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</si>
  <si>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</si>
  <si>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</si>
  <si>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</si>
  <si>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</si>
  <si>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</si>
  <si>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</si>
  <si>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</si>
  <si>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</si>
  <si>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</si>
  <si>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</si>
  <si>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</si>
  <si>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</si>
  <si>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</si>
  <si>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</si>
  <si>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</si>
  <si>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</si>
  <si>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</si>
  <si>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</si>
  <si>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</si>
  <si>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</si>
  <si>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</si>
  <si>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</si>
  <si>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</si>
  <si>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</si>
  <si>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</si>
  <si>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</si>
  <si>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</si>
  <si>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</si>
  <si>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</si>
  <si>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</si>
  <si>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</si>
  <si>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</si>
  <si>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</si>
  <si>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</si>
  <si>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</si>
  <si>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</si>
  <si>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</si>
  <si>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</si>
  <si>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</si>
  <si>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</si>
  <si>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</si>
  <si>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</si>
  <si>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</si>
  <si>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</si>
  <si>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</si>
  <si>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</si>
  <si>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</si>
  <si>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</si>
  <si>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</si>
  <si>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</si>
  <si>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</si>
  <si>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</si>
  <si>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</si>
  <si>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</si>
  <si>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</si>
  <si>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</si>
  <si>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</si>
  <si>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</si>
  <si>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</si>
  <si>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</si>
  <si>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</si>
  <si>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</si>
  <si>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</si>
  <si>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</si>
  <si>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</si>
  <si>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</si>
  <si>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</si>
  <si>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</si>
  <si>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</si>
  <si>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</si>
  <si>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</si>
  <si>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</si>
  <si>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</si>
  <si>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</si>
  <si>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</si>
  <si>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</si>
  <si>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</si>
  <si>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</si>
  <si>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</si>
  <si>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</si>
  <si>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</si>
  <si>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</si>
  <si>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</si>
  <si>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</si>
  <si>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</si>
  <si>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</si>
  <si>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</si>
  <si>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</si>
  <si>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</si>
  <si>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</si>
  <si>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</si>
  <si>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</si>
  <si>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</si>
  <si>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</si>
  <si>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</si>
  <si>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</si>
  <si>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</si>
  <si>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</si>
  <si>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</si>
  <si>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</si>
  <si>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</si>
  <si>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</si>
  <si>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</si>
  <si>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</si>
  <si>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</si>
  <si>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</si>
  <si>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</si>
  <si>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</si>
  <si>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</si>
  <si>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</si>
  <si>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</si>
  <si>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</si>
  <si>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</si>
  <si>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</si>
  <si>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</si>
  <si>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</si>
  <si>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</si>
  <si>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</si>
  <si>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</si>
  <si>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</si>
  <si>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</si>
  <si>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</si>
  <si>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</si>
  <si>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</si>
  <si>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</si>
  <si>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</si>
  <si>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</si>
  <si>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</si>
  <si>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</si>
  <si>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</si>
  <si>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</si>
  <si>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</si>
  <si>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</si>
  <si>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</si>
  <si>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</si>
  <si>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</si>
  <si>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</si>
  <si>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</si>
  <si>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</si>
  <si>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</si>
  <si>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</si>
  <si>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</si>
  <si>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</si>
  <si>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</si>
  <si>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</si>
  <si>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</si>
  <si>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</si>
  <si>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</si>
  <si>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</si>
  <si>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</si>
  <si>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</si>
  <si>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</si>
  <si>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</si>
  <si>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</si>
  <si>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</si>
  <si>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</si>
  <si>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</si>
  <si>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</si>
  <si>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</si>
  <si>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</si>
  <si>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</si>
  <si>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</si>
  <si>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</si>
  <si>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</si>
  <si>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</si>
  <si>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</si>
  <si>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</si>
  <si>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</si>
  <si>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</si>
  <si>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</si>
  <si>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</si>
  <si>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</si>
  <si>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</si>
  <si>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</si>
  <si>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</si>
  <si>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</si>
  <si>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</si>
  <si>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</si>
  <si>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</si>
  <si>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</si>
  <si>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</si>
  <si>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</si>
  <si>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</si>
  <si>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</si>
  <si>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</si>
  <si>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</si>
  <si>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</si>
  <si>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</si>
  <si>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</si>
  <si>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</si>
  <si>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</si>
  <si>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</si>
  <si>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</si>
  <si>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</si>
  <si>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</si>
  <si>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</si>
  <si>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</si>
  <si>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</si>
  <si>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</si>
  <si>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</si>
  <si>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</si>
  <si>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</si>
  <si>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</si>
  <si>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</si>
  <si>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</si>
  <si>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</si>
  <si>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</si>
  <si>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</si>
  <si>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</si>
  <si>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</si>
  <si>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</si>
  <si>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</si>
  <si>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</si>
  <si>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</si>
  <si>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</si>
  <si>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</si>
  <si>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</si>
  <si>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</si>
  <si>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</si>
  <si>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</si>
  <si>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</si>
  <si>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</si>
  <si>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</si>
  <si>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</si>
  <si>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</si>
  <si>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</si>
  <si>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</si>
  <si>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</si>
  <si>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</si>
  <si>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</si>
  <si>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</si>
  <si>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</si>
  <si>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</si>
  <si>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</si>
  <si>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</si>
  <si>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</si>
  <si>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</si>
  <si>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</si>
  <si>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</si>
  <si>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</si>
  <si>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</si>
  <si>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</si>
  <si>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</si>
  <si>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</si>
  <si>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</si>
  <si>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</si>
  <si>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</si>
  <si>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</si>
  <si>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</si>
  <si>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</si>
  <si>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</si>
  <si>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</si>
  <si>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</si>
  <si>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</si>
  <si>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</si>
  <si>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</si>
  <si>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</si>
  <si>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</si>
  <si>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</si>
  <si>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</si>
  <si>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</si>
  <si>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</si>
  <si>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</si>
  <si>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</si>
  <si>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</si>
  <si>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</si>
  <si>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</si>
  <si>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</si>
  <si>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</si>
  <si>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</si>
  <si>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</si>
  <si>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</si>
  <si>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</si>
  <si>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</si>
  <si>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</si>
  <si>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</si>
  <si>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</si>
  <si>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</si>
  <si>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</si>
  <si>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</si>
  <si>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</si>
  <si>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</si>
  <si>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</si>
  <si>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</si>
  <si>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</si>
  <si>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</si>
  <si>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</si>
  <si>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</si>
  <si>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</si>
  <si>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</si>
  <si>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</si>
  <si>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</si>
  <si>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</si>
  <si>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</si>
  <si>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</si>
  <si>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</si>
  <si>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</si>
  <si>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</si>
  <si>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</si>
  <si>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</si>
  <si>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</si>
  <si>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</si>
  <si>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</si>
  <si>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</si>
  <si>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</si>
  <si>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</si>
  <si>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</si>
  <si>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</si>
  <si>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</si>
  <si>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</si>
  <si>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</si>
  <si>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</si>
  <si>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</si>
  <si>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</si>
  <si>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</si>
  <si>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</si>
  <si>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</si>
  <si>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</si>
  <si>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</si>
  <si>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</si>
  <si>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</si>
  <si>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</si>
  <si>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</si>
  <si>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</si>
  <si>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</si>
  <si>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</si>
  <si>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</si>
  <si>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</si>
  <si>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</si>
  <si>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</si>
  <si>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</si>
  <si>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</si>
  <si>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</si>
  <si>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</si>
  <si>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</si>
  <si>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</si>
  <si>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</si>
  <si>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</si>
  <si>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</si>
  <si>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</si>
  <si>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</si>
  <si>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</si>
  <si>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</si>
  <si>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</si>
  <si>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</si>
  <si>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</si>
  <si>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</si>
  <si>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</si>
  <si>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</si>
  <si>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</si>
  <si>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</si>
  <si>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</si>
  <si>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</si>
  <si>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</si>
  <si>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</si>
  <si>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</si>
  <si>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</si>
  <si>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</si>
  <si>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</si>
  <si>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</si>
  <si>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</si>
  <si>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</si>
  <si>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</si>
  <si>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</si>
  <si>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</si>
  <si>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</si>
  <si>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</si>
  <si>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</si>
  <si>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</si>
  <si>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</si>
  <si>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</si>
  <si>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</si>
  <si>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</si>
  <si>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</si>
  <si>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</si>
  <si>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</si>
  <si>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</si>
  <si>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</si>
  <si>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</si>
  <si>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</si>
  <si>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</si>
  <si>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</si>
  <si>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</si>
  <si>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</si>
  <si>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</si>
  <si>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</si>
  <si>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</si>
  <si>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</si>
  <si>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</si>
  <si>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</si>
  <si>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</si>
  <si>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</si>
  <si>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</si>
  <si>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</si>
  <si>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</si>
  <si>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</si>
  <si>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</si>
  <si>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</si>
  <si>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</si>
  <si>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</si>
  <si>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</si>
  <si>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</si>
  <si>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</si>
  <si>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</si>
  <si>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</si>
  <si>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</si>
  <si>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</si>
  <si>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</si>
  <si>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</si>
  <si>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</si>
  <si>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</si>
  <si>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</si>
  <si>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</si>
  <si>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</si>
  <si>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</si>
  <si>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</si>
  <si>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</si>
  <si>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</si>
  <si>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</si>
  <si>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</si>
  <si>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</si>
  <si>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</si>
  <si>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</si>
  <si>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</si>
  <si>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</si>
  <si>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</si>
  <si>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</si>
  <si>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</si>
  <si>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</si>
  <si>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</si>
  <si>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</si>
  <si>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</si>
  <si>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</si>
  <si>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</si>
  <si>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</si>
  <si>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</si>
  <si>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</si>
  <si>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</si>
  <si>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</si>
  <si>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</si>
  <si>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</si>
  <si>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</si>
  <si>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</si>
  <si>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</si>
  <si>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</si>
  <si>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</si>
  <si>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</si>
  <si>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</si>
  <si>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</si>
  <si>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</si>
  <si>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</si>
  <si>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</si>
  <si>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</si>
  <si>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</si>
  <si>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</si>
  <si>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</si>
  <si>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</si>
  <si>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</si>
  <si>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</si>
  <si>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</si>
  <si>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</si>
  <si>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</si>
  <si>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</si>
  <si>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</si>
  <si>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</si>
  <si>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</si>
  <si>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</si>
  <si>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</si>
  <si>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</si>
  <si>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</si>
  <si>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</si>
  <si>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</si>
  <si>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</si>
  <si>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</si>
  <si>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</si>
  <si>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</si>
  <si>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</si>
  <si>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</si>
  <si>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</si>
  <si>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</si>
  <si>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</si>
  <si>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</si>
  <si>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</si>
  <si>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</si>
  <si>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</si>
  <si>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</si>
  <si>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</si>
  <si>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</si>
  <si>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</si>
  <si>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</si>
  <si>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</si>
  <si>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</si>
  <si>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</si>
  <si>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</si>
  <si>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</si>
  <si>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</si>
  <si>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</si>
  <si>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</si>
  <si>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</si>
  <si>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</si>
  <si>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</si>
  <si>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</si>
  <si>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</si>
  <si>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</si>
  <si>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</si>
  <si>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</si>
  <si>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</si>
  <si>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</si>
  <si>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</si>
  <si>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</si>
  <si>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</si>
  <si>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</si>
  <si>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</si>
  <si>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</si>
  <si>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</si>
  <si>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</si>
  <si>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</si>
  <si>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</si>
  <si>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</si>
  <si>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</si>
  <si>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</si>
  <si>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</si>
  <si>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</si>
  <si>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</si>
  <si>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</si>
  <si>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</si>
  <si>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</si>
  <si>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</si>
  <si>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</si>
  <si>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</si>
  <si>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</si>
  <si>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</si>
  <si>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</si>
  <si>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</si>
  <si>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</si>
  <si>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</si>
  <si>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</si>
  <si>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</si>
  <si>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</si>
  <si>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</si>
  <si>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</si>
  <si>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</si>
  <si>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</si>
  <si>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</si>
  <si>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</si>
  <si>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</si>
  <si>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</si>
  <si>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</si>
  <si>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</si>
  <si>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</si>
  <si>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</si>
  <si>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</si>
  <si>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</si>
  <si>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</si>
  <si>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</si>
  <si>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</si>
  <si>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</si>
  <si>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</si>
  <si>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</si>
  <si>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</si>
  <si>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</si>
  <si>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</si>
  <si>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</si>
  <si>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</si>
  <si>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</si>
  <si>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</si>
  <si>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</si>
  <si>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</si>
  <si>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</si>
  <si>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</si>
  <si>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</si>
  <si>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</si>
  <si>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</si>
  <si>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</si>
  <si>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</si>
  <si>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</si>
  <si>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</si>
  <si>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</si>
  <si>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</si>
  <si>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</si>
  <si>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</si>
  <si>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</si>
  <si>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</si>
  <si>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</si>
  <si>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</si>
  <si>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</si>
  <si>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</si>
  <si>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</si>
  <si>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</si>
  <si>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</si>
  <si>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</si>
  <si>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</si>
  <si>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</si>
  <si>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</si>
  <si>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</si>
  <si>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</si>
  <si>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</si>
  <si>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</si>
  <si>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</si>
  <si>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</si>
  <si>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</si>
  <si>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</si>
  <si>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</si>
  <si>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</si>
  <si>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</si>
  <si>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</si>
  <si>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</si>
  <si>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</si>
  <si>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</si>
  <si>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</si>
  <si>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</si>
  <si>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</si>
  <si>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</si>
  <si>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</si>
  <si>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</si>
  <si>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</si>
  <si>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</si>
  <si>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</si>
  <si>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</si>
  <si>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</si>
  <si>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</si>
  <si>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</si>
  <si>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</si>
  <si>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</si>
  <si>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</si>
  <si>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</si>
  <si>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</si>
  <si>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</si>
  <si>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</si>
  <si>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</si>
  <si>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</si>
  <si>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</si>
  <si>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</si>
  <si>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</si>
  <si>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</si>
  <si>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</si>
  <si>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</si>
  <si>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</si>
  <si>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</si>
  <si>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</si>
  <si>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</si>
  <si>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</si>
  <si>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</si>
  <si>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</si>
  <si>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</si>
  <si>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</si>
  <si>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</si>
  <si>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</si>
  <si>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</si>
  <si>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</si>
  <si>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</si>
  <si>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</si>
  <si>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</si>
  <si>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</si>
  <si>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</si>
  <si>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</si>
  <si>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</si>
  <si>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</si>
  <si>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</si>
  <si>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</si>
  <si>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</si>
  <si>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</si>
  <si>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</si>
  <si>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</si>
  <si>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</si>
  <si>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</si>
  <si>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</si>
  <si>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</si>
  <si>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</si>
  <si>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</si>
  <si>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</si>
  <si>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</si>
  <si>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</si>
  <si>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</si>
  <si>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</si>
  <si>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</si>
  <si>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</si>
  <si>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</si>
  <si>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</si>
  <si>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</si>
  <si>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</si>
  <si>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</si>
  <si>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</si>
  <si>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</si>
  <si>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</si>
  <si>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</si>
  <si>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</si>
  <si>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</si>
  <si>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</si>
  <si>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</si>
  <si>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</si>
  <si>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</si>
  <si>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</si>
  <si>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</si>
  <si>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</si>
  <si>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</si>
  <si>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</si>
  <si>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</si>
  <si>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</si>
  <si>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</si>
  <si>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</si>
  <si>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</si>
  <si>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</si>
  <si>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</si>
  <si>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</si>
  <si>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</si>
  <si>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</si>
  <si>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</si>
  <si>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</si>
  <si>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</si>
  <si>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</si>
  <si>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</si>
  <si>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</si>
  <si>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</si>
  <si>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</si>
  <si>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</si>
  <si>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</si>
  <si>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</si>
  <si>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</si>
  <si>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</si>
  <si>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</si>
  <si>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</si>
  <si>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</si>
  <si>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</si>
  <si>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</si>
  <si>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</si>
  <si>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</si>
  <si>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</si>
  <si>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</si>
  <si>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</si>
  <si>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</si>
  <si>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</si>
  <si>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</si>
  <si>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</si>
  <si>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</si>
  <si>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</si>
  <si>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</si>
  <si>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</si>
  <si>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</si>
  <si>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</si>
  <si>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</si>
  <si>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</si>
  <si>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</si>
  <si>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</si>
  <si>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</si>
  <si>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</si>
  <si>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</si>
  <si>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</si>
  <si>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</si>
  <si>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</si>
  <si>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</si>
  <si>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</si>
  <si>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</si>
  <si>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</si>
  <si>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</si>
  <si>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</si>
  <si>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</si>
  <si>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</si>
  <si>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</si>
  <si>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</si>
  <si>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</si>
  <si>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</si>
  <si>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</si>
  <si>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</si>
  <si>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</si>
  <si>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</si>
  <si>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</si>
  <si>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</si>
  <si>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</si>
  <si>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</si>
  <si>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</si>
  <si>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</si>
  <si>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</si>
  <si>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</si>
  <si>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</si>
  <si>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</si>
  <si>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</si>
  <si>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</si>
  <si>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</si>
  <si>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</si>
  <si>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</si>
  <si>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</si>
  <si>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</si>
  <si>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</si>
  <si>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</si>
  <si>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</si>
  <si>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</si>
  <si>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</si>
  <si>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</si>
  <si>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</si>
  <si>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</si>
  <si>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</si>
  <si>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</si>
  <si>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</si>
  <si>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</si>
  <si>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</si>
  <si>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</si>
  <si>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</si>
  <si>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</si>
  <si>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</si>
  <si>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</si>
  <si>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</si>
  <si>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</si>
  <si>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</si>
  <si>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</si>
  <si>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</si>
  <si>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</si>
  <si>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</si>
  <si>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</si>
  <si>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</si>
  <si>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</si>
  <si>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</si>
  <si>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</si>
  <si>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</si>
  <si>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</si>
  <si>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</si>
  <si>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</si>
  <si>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</si>
  <si>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</si>
  <si>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</si>
  <si>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</si>
  <si>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</si>
  <si>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</si>
  <si>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</si>
  <si>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</si>
  <si>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</si>
  <si>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</si>
  <si>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</si>
  <si>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</si>
  <si>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</si>
  <si>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</si>
  <si>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</si>
  <si>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</si>
  <si>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</si>
  <si>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</si>
  <si>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</si>
  <si>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</si>
  <si>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</si>
  <si>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</si>
  <si>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</si>
  <si>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</si>
  <si>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</si>
  <si>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</si>
  <si>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</si>
  <si>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</si>
  <si>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</si>
  <si>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</si>
  <si>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</si>
  <si>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</si>
  <si>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</si>
  <si>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</si>
  <si>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</si>
  <si>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</si>
  <si>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</si>
  <si>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</si>
  <si>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</si>
  <si>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</si>
  <si>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</si>
  <si>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</si>
  <si>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</si>
  <si>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</si>
  <si>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</si>
  <si>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</si>
  <si>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</si>
  <si>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</si>
  <si>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</si>
  <si>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</si>
  <si>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</si>
  <si>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</si>
  <si>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</si>
  <si>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</si>
  <si>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</si>
  <si>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</si>
  <si>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</si>
  <si>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</si>
  <si>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</si>
  <si>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</si>
  <si>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</si>
  <si>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</si>
  <si>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</si>
  <si>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</si>
  <si>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</si>
  <si>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</si>
  <si>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</si>
  <si>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</si>
  <si>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</si>
  <si>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</si>
  <si>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</si>
  <si>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</si>
  <si>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</si>
  <si>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</si>
  <si>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</si>
  <si>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</si>
  <si>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</si>
  <si>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</si>
  <si>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</si>
  <si>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</si>
  <si>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</si>
  <si>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</si>
  <si>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</si>
  <si>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</si>
  <si>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</si>
  <si>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</si>
  <si>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</si>
  <si>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</si>
  <si>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</si>
  <si>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</si>
  <si>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</si>
  <si>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</si>
  <si>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</si>
  <si>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</si>
  <si>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</si>
  <si>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</si>
  <si>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</si>
  <si>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</si>
  <si>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</si>
  <si>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</si>
  <si>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</si>
  <si>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</si>
  <si>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</si>
  <si>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</si>
  <si>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</si>
  <si>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</si>
  <si>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</si>
  <si>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</si>
  <si>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</si>
  <si>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</si>
  <si>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</si>
  <si>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</si>
  <si>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</si>
  <si>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</si>
  <si>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</si>
  <si>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</si>
  <si>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</si>
  <si>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</si>
  <si>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</si>
  <si>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</si>
  <si>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</si>
  <si>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</si>
  <si>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</si>
  <si>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</si>
  <si>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</si>
  <si>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</si>
  <si>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</si>
  <si>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</si>
  <si>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</si>
  <si>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</si>
  <si>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</si>
  <si>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</si>
  <si>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</si>
  <si>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</si>
  <si>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</si>
  <si>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</si>
  <si>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</si>
  <si>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</si>
  <si>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</si>
  <si>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</si>
  <si>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</si>
  <si>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</si>
  <si>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</si>
  <si>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</si>
  <si>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</si>
  <si>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</si>
  <si>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</si>
  <si>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</si>
  <si>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</si>
  <si>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</si>
  <si>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</si>
  <si>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</si>
  <si>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</si>
  <si>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</si>
  <si>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</si>
  <si>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</si>
  <si>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</si>
  <si>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</si>
  <si>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</si>
  <si>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</si>
  <si>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</si>
  <si>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</si>
  <si>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</si>
  <si>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</si>
  <si>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</si>
  <si>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</si>
  <si>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</si>
  <si>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</si>
  <si>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</si>
  <si>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</si>
  <si>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</si>
  <si>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</si>
  <si>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</si>
  <si>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</si>
  <si>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</si>
  <si>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</si>
  <si>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</si>
  <si>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</si>
  <si>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</si>
  <si>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</si>
  <si>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</si>
  <si>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</si>
  <si>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</si>
  <si>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</si>
  <si>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</si>
  <si>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</si>
  <si>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</si>
  <si>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</si>
  <si>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</si>
  <si>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</si>
  <si>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</si>
  <si>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</si>
  <si>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</si>
  <si>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</si>
  <si>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</si>
  <si>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</si>
  <si>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</si>
  <si>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</si>
  <si>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</si>
  <si>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</si>
  <si>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</si>
  <si>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</si>
  <si>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</si>
  <si>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</si>
  <si>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</si>
  <si>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</si>
  <si>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</si>
  <si>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</si>
  <si>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</si>
  <si>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</si>
  <si>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</si>
  <si>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</si>
  <si>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</si>
  <si>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</si>
  <si>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</si>
  <si>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</si>
  <si>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</si>
  <si>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</si>
  <si>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</si>
  <si>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</si>
  <si>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</si>
  <si>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</si>
  <si>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</si>
  <si>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</si>
  <si>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</si>
  <si>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</si>
  <si>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</si>
  <si>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</si>
  <si>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</si>
  <si>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</si>
  <si>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</si>
  <si>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</si>
  <si>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</si>
  <si>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</si>
  <si>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</si>
  <si>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</si>
  <si>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</si>
  <si>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</si>
  <si>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</si>
  <si>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</si>
  <si>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</si>
  <si>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</si>
  <si>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</si>
  <si>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</si>
  <si>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</si>
  <si>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</si>
  <si>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</si>
  <si>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</si>
  <si>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</si>
  <si>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</si>
  <si>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</si>
  <si>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</si>
  <si>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</si>
  <si>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</si>
  <si>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</si>
  <si>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</si>
  <si>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</si>
  <si>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</si>
  <si>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</si>
  <si>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</si>
  <si>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</si>
  <si>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</si>
  <si>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</si>
  <si>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</si>
  <si>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</si>
  <si>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</si>
  <si>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</si>
  <si>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</si>
  <si>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</si>
  <si>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</si>
  <si>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</si>
  <si>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</si>
  <si>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</si>
  <si>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</si>
  <si>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</si>
  <si>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</si>
  <si>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</si>
  <si>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</si>
  <si>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</si>
  <si>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</si>
  <si>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</si>
  <si>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</si>
  <si>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</si>
  <si>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</si>
  <si>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</si>
  <si>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</si>
  <si>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</si>
  <si>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</si>
  <si>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</si>
  <si>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</si>
  <si>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</si>
  <si>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</si>
  <si>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</si>
  <si>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</si>
  <si>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</si>
  <si>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</si>
  <si>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</si>
  <si>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</si>
  <si>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</si>
  <si>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</si>
  <si>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</si>
  <si>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</si>
  <si>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</si>
  <si>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</si>
  <si>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</si>
  <si>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</si>
  <si>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</si>
  <si>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</si>
  <si>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</si>
  <si>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</si>
  <si>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</si>
  <si>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</si>
  <si>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</si>
  <si>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</si>
  <si>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</si>
  <si>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</si>
  <si>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</si>
  <si>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</si>
  <si>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</si>
  <si>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</si>
  <si>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</si>
  <si>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</si>
  <si>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</si>
  <si>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</si>
  <si>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</si>
  <si>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</si>
  <si>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</si>
  <si>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</si>
  <si>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</si>
  <si>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</si>
  <si>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</si>
  <si>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</si>
  <si>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</si>
  <si>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</si>
  <si>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</si>
  <si>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</si>
  <si>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</si>
  <si>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</si>
  <si>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</si>
  <si>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</si>
  <si>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</si>
  <si>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</si>
  <si>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</si>
  <si>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</si>
  <si>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</si>
  <si>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</si>
  <si>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</si>
  <si>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</si>
  <si>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</si>
  <si>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</si>
  <si>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</si>
  <si>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</si>
  <si>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</si>
  <si>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</si>
  <si>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</si>
  <si>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</si>
  <si>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</si>
  <si>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</si>
  <si>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</si>
  <si>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</si>
  <si>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</si>
  <si>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</si>
  <si>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</si>
  <si>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</si>
  <si>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</si>
  <si>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</si>
  <si>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</si>
  <si>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</si>
  <si>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</si>
  <si>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</si>
  <si>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</si>
  <si>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</si>
  <si>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</si>
  <si>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</si>
  <si>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</si>
  <si>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</si>
  <si>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</si>
  <si>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</si>
  <si>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</si>
  <si>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</si>
  <si>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</si>
  <si>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</si>
  <si>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</si>
  <si>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</si>
  <si>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</si>
  <si>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</si>
  <si>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</si>
  <si>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</si>
  <si>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</si>
  <si>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</si>
  <si>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</si>
  <si>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</si>
  <si>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</si>
  <si>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</si>
  <si>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</si>
  <si>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</si>
  <si>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</si>
  <si>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</si>
  <si>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</si>
  <si>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</si>
  <si>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</si>
  <si>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</si>
  <si>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</si>
  <si>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</si>
  <si>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</si>
  <si>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</si>
  <si>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</si>
  <si>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</si>
  <si>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</si>
  <si>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</si>
  <si>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</si>
  <si>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</si>
  <si>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</si>
  <si>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</si>
  <si>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</si>
  <si>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</si>
  <si>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</si>
  <si>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</si>
  <si>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</si>
  <si>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</si>
  <si>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</si>
  <si>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</si>
  <si>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</si>
  <si>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</si>
  <si>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</si>
  <si>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</si>
  <si>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</si>
  <si>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</si>
  <si>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</si>
  <si>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</si>
  <si>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</si>
  <si>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</si>
  <si>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</si>
  <si>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</si>
  <si>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</si>
  <si>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</si>
  <si>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</si>
  <si>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</si>
  <si>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</si>
  <si>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</si>
  <si>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</si>
  <si>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</si>
  <si>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</si>
  <si>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</si>
  <si>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</si>
  <si>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</si>
  <si>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</si>
  <si>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</si>
  <si>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</si>
  <si>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</si>
  <si>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</si>
  <si>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</si>
  <si>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</si>
  <si>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</si>
  <si>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</si>
  <si>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</si>
  <si>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</si>
  <si>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</si>
  <si>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</si>
  <si>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</si>
  <si>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</si>
  <si>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</si>
  <si>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</si>
  <si>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</si>
  <si>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</si>
  <si>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</si>
  <si>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</si>
  <si>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</si>
  <si>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</si>
  <si>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</si>
  <si>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</si>
  <si>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</si>
  <si>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</si>
  <si>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</si>
  <si>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</si>
  <si>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</si>
  <si>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</si>
  <si>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</si>
  <si>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</si>
  <si>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</si>
  <si>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</si>
  <si>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</si>
  <si>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</si>
  <si>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</si>
  <si>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</si>
  <si>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</si>
  <si>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</si>
  <si>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</si>
  <si>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</si>
  <si>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</si>
  <si>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</si>
  <si>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</si>
  <si>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</si>
  <si>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</si>
  <si>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</si>
  <si>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</si>
  <si>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</si>
  <si>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</si>
  <si>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</si>
  <si>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</si>
  <si>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</si>
  <si>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</si>
  <si>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</si>
  <si>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</si>
  <si>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</si>
  <si>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</si>
  <si>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</si>
  <si>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</si>
  <si>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</si>
  <si>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</si>
  <si>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</si>
  <si>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</si>
  <si>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</si>
  <si>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</si>
  <si>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</si>
  <si>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</si>
  <si>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</si>
  <si>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</si>
  <si>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</si>
  <si>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</si>
  <si>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</si>
  <si>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</si>
  <si>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</si>
  <si>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</si>
  <si>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</si>
  <si>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</si>
  <si>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</si>
  <si>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</si>
  <si>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</si>
  <si>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</si>
  <si>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</si>
  <si>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</si>
  <si>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</si>
  <si>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</si>
  <si>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</si>
  <si>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</si>
  <si>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</si>
  <si>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</si>
  <si>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</si>
  <si>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</si>
  <si>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</si>
  <si>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</si>
  <si>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</si>
  <si>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</si>
  <si>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</si>
  <si>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</si>
  <si>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</si>
  <si>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</si>
  <si>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</si>
  <si>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</si>
  <si>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</si>
  <si>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</si>
  <si>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</si>
  <si>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</si>
  <si>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</si>
  <si>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</si>
  <si>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</si>
  <si>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</si>
  <si>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</si>
  <si>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</si>
  <si>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</si>
  <si>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</si>
  <si>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</si>
  <si>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</si>
  <si>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</si>
  <si>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</si>
  <si>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</si>
  <si>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</si>
  <si>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</si>
  <si>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</si>
  <si>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</si>
  <si>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</si>
  <si>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</si>
  <si>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</si>
  <si>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</si>
  <si>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</si>
  <si>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</si>
  <si>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</si>
  <si>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</si>
  <si>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</si>
  <si>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</si>
  <si>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</si>
  <si>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</si>
  <si>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</si>
  <si>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</si>
  <si>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</si>
  <si>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</si>
  <si>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</si>
  <si>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</si>
  <si>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</si>
  <si>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</si>
  <si>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</si>
  <si>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</si>
  <si>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</si>
  <si>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</si>
  <si>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</si>
  <si>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</si>
  <si>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</si>
  <si>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</si>
  <si>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</si>
  <si>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</si>
  <si>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</si>
  <si>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</si>
  <si>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</si>
  <si>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</si>
  <si>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</si>
  <si>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</si>
  <si>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</si>
  <si>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</si>
  <si>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</si>
  <si>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</si>
  <si>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</si>
  <si>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</si>
  <si>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</si>
  <si>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</si>
  <si>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</si>
  <si>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</si>
  <si>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</si>
  <si>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</si>
  <si>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</si>
  <si>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</si>
  <si>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</si>
  <si>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</si>
  <si>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</si>
  <si>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</si>
  <si>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</si>
  <si>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</si>
  <si>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</si>
  <si>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</si>
  <si>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</si>
  <si>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</si>
  <si>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</si>
  <si>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</si>
  <si>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</si>
  <si>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</si>
  <si>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</si>
  <si>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</si>
  <si>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</si>
  <si>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</si>
  <si>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</si>
  <si>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</si>
  <si>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</si>
  <si>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</si>
  <si>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</si>
  <si>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</si>
  <si>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</si>
  <si>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</si>
  <si>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</si>
  <si>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</si>
  <si>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</si>
  <si>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</si>
  <si>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</si>
  <si>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</si>
  <si>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</si>
  <si>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</si>
  <si>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</si>
  <si>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</si>
  <si>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</si>
  <si>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</si>
  <si>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</si>
  <si>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</si>
  <si>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</si>
  <si>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</si>
  <si>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</si>
  <si>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</si>
  <si>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</si>
  <si>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</si>
  <si>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</si>
  <si>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</si>
  <si>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</si>
  <si>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</si>
  <si>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</si>
  <si>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</si>
  <si>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</si>
  <si>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</si>
  <si>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</si>
  <si>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</si>
  <si>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</si>
  <si>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</si>
  <si>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</si>
  <si>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</si>
  <si>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</si>
  <si>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</si>
  <si>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</si>
  <si>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</si>
  <si>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</si>
  <si>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</si>
  <si>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</si>
  <si>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</si>
  <si>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</si>
  <si>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</si>
  <si>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</si>
  <si>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</si>
  <si>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</si>
  <si>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</si>
  <si>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</si>
  <si>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</si>
  <si>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</si>
  <si>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</si>
  <si>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</si>
  <si>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</si>
  <si>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</si>
  <si>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</si>
  <si>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</si>
  <si>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</si>
  <si>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</si>
  <si>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</si>
  <si>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</si>
  <si>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</si>
  <si>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</si>
  <si>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</si>
  <si>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</si>
  <si>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</si>
  <si>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</si>
  <si>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</si>
  <si>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</si>
  <si>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</si>
  <si>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</si>
  <si>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</si>
  <si>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</si>
  <si>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</si>
  <si>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</si>
  <si>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</si>
  <si>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</si>
  <si>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</si>
  <si>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</si>
  <si>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</si>
  <si>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</si>
  <si>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</si>
  <si>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</si>
  <si>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</si>
  <si>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</si>
  <si>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</si>
  <si>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</si>
  <si>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</si>
  <si>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</si>
  <si>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</si>
  <si>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</si>
  <si>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</si>
  <si>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</si>
  <si>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</si>
  <si>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</si>
  <si>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</si>
  <si>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</si>
  <si>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</si>
  <si>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</si>
  <si>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</si>
  <si>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</si>
  <si>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</si>
  <si>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</si>
  <si>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</si>
  <si>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</si>
  <si>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</si>
  <si>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</si>
  <si>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</si>
  <si>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</si>
  <si>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</si>
  <si>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</si>
  <si>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</si>
  <si>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</si>
  <si>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</si>
  <si>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</si>
  <si>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</si>
  <si>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</si>
  <si>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</si>
  <si>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</si>
  <si>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</si>
  <si>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</si>
  <si>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</si>
  <si>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</si>
  <si>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</si>
  <si>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</si>
  <si>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</si>
  <si>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</si>
  <si>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</si>
  <si>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</si>
  <si>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</si>
  <si>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</si>
  <si>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</si>
  <si>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</si>
  <si>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</si>
  <si>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</si>
  <si>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</si>
  <si>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</si>
  <si>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</si>
  <si>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</si>
  <si>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</si>
  <si>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</si>
  <si>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</si>
  <si>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</si>
  <si>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</si>
  <si>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</si>
  <si>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</si>
  <si>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</si>
  <si>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</si>
  <si>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</si>
  <si>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</si>
  <si>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</si>
  <si>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</si>
  <si>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</si>
  <si>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</si>
  <si>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</si>
  <si>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</si>
  <si>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</si>
  <si>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</si>
  <si>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</si>
  <si>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</si>
  <si>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</si>
  <si>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</si>
  <si>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</si>
  <si>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</si>
  <si>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</si>
  <si>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</si>
  <si>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</si>
  <si>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</si>
  <si>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</si>
  <si>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</si>
  <si>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</si>
  <si>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</si>
  <si>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</si>
  <si>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</si>
  <si>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</si>
  <si>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</si>
  <si>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</si>
  <si>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</si>
  <si>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</si>
  <si>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</si>
  <si>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</si>
  <si>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</si>
  <si>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</si>
  <si>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</si>
  <si>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</si>
  <si>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</si>
  <si>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</si>
  <si>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</si>
  <si>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</si>
  <si>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</si>
  <si>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</si>
  <si>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</si>
  <si>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</si>
  <si>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</si>
  <si>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</si>
  <si>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</si>
  <si>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</si>
  <si>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</si>
  <si>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</si>
  <si>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</si>
  <si>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</si>
  <si>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</si>
  <si>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</si>
  <si>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</si>
  <si>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</si>
  <si>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</si>
  <si>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</si>
  <si>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</si>
  <si>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</si>
  <si>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</si>
  <si>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</si>
  <si>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</si>
  <si>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</si>
  <si>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</si>
  <si>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</si>
  <si>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</si>
  <si>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</si>
  <si>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</si>
  <si>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</si>
  <si>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</si>
  <si>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</si>
  <si>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</si>
  <si>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</si>
  <si>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</si>
  <si>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</si>
  <si>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</si>
  <si>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</si>
  <si>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</si>
  <si>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</si>
  <si>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</si>
  <si>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</si>
  <si>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</si>
  <si>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</si>
  <si>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</si>
  <si>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</si>
  <si>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</si>
  <si>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</si>
  <si>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</si>
  <si>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</si>
  <si>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</si>
  <si>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</si>
  <si>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</si>
  <si>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</si>
  <si>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</si>
  <si>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</si>
  <si>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</si>
  <si>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</si>
  <si>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</si>
  <si>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</si>
  <si>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</si>
  <si>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</si>
  <si>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</si>
  <si>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</si>
  <si>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</si>
  <si>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</si>
  <si>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</si>
  <si>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</si>
  <si>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</si>
  <si>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</si>
  <si>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</si>
  <si>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</si>
  <si>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</si>
  <si>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</si>
  <si>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</si>
  <si>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</si>
  <si>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</si>
  <si>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</si>
  <si>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</si>
  <si>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</si>
  <si>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</si>
  <si>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</si>
  <si>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</si>
  <si>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</si>
  <si>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</si>
  <si>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</si>
  <si>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</si>
  <si>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</si>
  <si>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</si>
  <si>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</si>
  <si>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</si>
  <si>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</si>
  <si>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</si>
  <si>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</si>
  <si>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</si>
  <si>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</si>
  <si>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</si>
  <si>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</si>
  <si>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</si>
  <si>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</si>
  <si>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</si>
  <si>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</si>
  <si>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</si>
  <si>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</si>
  <si>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</si>
  <si>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</si>
  <si>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</si>
  <si>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</si>
  <si>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</si>
  <si>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</si>
  <si>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</si>
  <si>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</si>
  <si>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</si>
  <si>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</si>
  <si>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</si>
  <si>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</si>
  <si>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</si>
  <si>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</si>
  <si>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</si>
  <si>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</si>
  <si>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</si>
  <si>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</si>
  <si>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</si>
  <si>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</si>
  <si>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</si>
  <si>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</si>
  <si>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</si>
  <si>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</si>
  <si>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</si>
  <si>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</si>
  <si>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</si>
  <si>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</si>
  <si>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</si>
  <si>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</si>
  <si>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</si>
  <si>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</si>
  <si>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</si>
  <si>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</si>
  <si>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</si>
  <si>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</si>
  <si>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</si>
  <si>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</si>
  <si>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</si>
  <si>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</si>
  <si>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</si>
  <si>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</si>
  <si>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</si>
  <si>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</si>
  <si>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</si>
  <si>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</si>
  <si>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</si>
  <si>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</si>
  <si>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</si>
  <si>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</si>
  <si>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</si>
  <si>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</si>
  <si>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</si>
  <si>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</si>
  <si>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</si>
  <si>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</si>
  <si>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</si>
  <si>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</si>
  <si>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</si>
  <si>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</si>
  <si>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</si>
  <si>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</si>
  <si>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</si>
  <si>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</si>
  <si>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</si>
  <si>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</si>
  <si>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</si>
  <si>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</si>
  <si>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</si>
  <si>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</si>
  <si>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</si>
  <si>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</si>
  <si>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</si>
  <si>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</si>
  <si>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</si>
  <si>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</si>
  <si>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</si>
  <si>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</si>
  <si>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</si>
  <si>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</si>
  <si>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</si>
  <si>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</si>
  <si>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</si>
  <si>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</si>
  <si>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</si>
  <si>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</si>
  <si>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</si>
  <si>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</si>
  <si>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</si>
  <si>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</si>
  <si>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</si>
  <si>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</si>
  <si>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</si>
  <si>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</si>
  <si>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</si>
  <si>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</si>
  <si>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</si>
  <si>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</si>
  <si>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</si>
  <si>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</si>
  <si>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</si>
  <si>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</si>
  <si>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</si>
  <si>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</si>
  <si>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</si>
  <si>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</si>
  <si>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</si>
  <si>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</si>
  <si>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</si>
  <si>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</si>
  <si>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</si>
  <si>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</si>
  <si>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</si>
  <si>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</si>
  <si>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</si>
  <si>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</si>
  <si>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</si>
  <si>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</si>
  <si>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</si>
  <si>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</si>
  <si>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</si>
  <si>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</si>
  <si>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</si>
  <si>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</si>
  <si>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</si>
  <si>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</si>
  <si>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</si>
  <si>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</si>
  <si>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</si>
  <si>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</si>
  <si>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</si>
  <si>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</si>
  <si>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</si>
  <si>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</si>
  <si>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</si>
  <si>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</si>
  <si>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</si>
  <si>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</si>
  <si>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</si>
  <si>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</si>
  <si>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</si>
  <si>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</si>
  <si>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</si>
  <si>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</si>
  <si>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</si>
  <si>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</si>
  <si>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</si>
  <si>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</si>
  <si>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</si>
  <si>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</si>
  <si>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</si>
  <si>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</si>
  <si>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</si>
  <si>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</si>
  <si>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</si>
  <si>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</si>
  <si>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</si>
  <si>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</si>
  <si>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</si>
  <si>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</si>
  <si>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</si>
  <si>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</si>
  <si>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</si>
  <si>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</si>
  <si>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</si>
  <si>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</si>
  <si>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</si>
  <si>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</si>
  <si>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</si>
  <si>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</si>
  <si>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</si>
  <si>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</si>
  <si>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</si>
  <si>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</si>
  <si>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</si>
  <si>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</si>
  <si>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</si>
  <si>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</si>
  <si>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</si>
  <si>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</si>
  <si>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</si>
  <si>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</si>
  <si>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</si>
  <si>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</si>
  <si>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</si>
  <si>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</si>
  <si>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</si>
  <si>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</si>
  <si>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</si>
  <si>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</si>
  <si>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</si>
  <si>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</si>
  <si>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</si>
  <si>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</si>
  <si>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</si>
  <si>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</si>
  <si>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</si>
  <si>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</si>
  <si>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</si>
  <si>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</si>
  <si>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</si>
  <si>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</si>
  <si>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</si>
  <si>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</si>
  <si>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</si>
  <si>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</si>
  <si>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</si>
  <si>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</si>
  <si>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</si>
  <si>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</si>
  <si>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</si>
  <si>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</si>
  <si>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</si>
  <si>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</si>
  <si>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</si>
  <si>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</si>
  <si>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</si>
  <si>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</si>
  <si>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</si>
  <si>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</si>
  <si>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</si>
  <si>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</si>
  <si>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</si>
  <si>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</si>
  <si>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</si>
  <si>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</si>
  <si>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</si>
  <si>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</si>
  <si>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</si>
  <si>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</si>
  <si>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</si>
  <si>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</si>
  <si>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</si>
  <si>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</si>
  <si>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</si>
  <si>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</si>
  <si>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</si>
  <si>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</si>
  <si>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</si>
  <si>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</si>
  <si>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</si>
  <si>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</si>
  <si>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</si>
  <si>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</si>
  <si>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</si>
  <si>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</si>
  <si>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</si>
  <si>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</si>
  <si>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</si>
  <si>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</si>
  <si>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</si>
  <si>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</si>
  <si>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</si>
  <si>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</si>
  <si>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</si>
  <si>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</si>
  <si>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</si>
  <si>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</si>
  <si>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</si>
  <si>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</si>
  <si>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</si>
  <si>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</si>
  <si>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</si>
  <si>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</si>
  <si>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</si>
  <si>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</si>
  <si>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</si>
  <si>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</si>
  <si>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</si>
  <si>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</si>
  <si>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</si>
  <si>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</si>
  <si>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</si>
  <si>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</si>
  <si>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</si>
  <si>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</si>
  <si>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</si>
  <si>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</si>
  <si>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</si>
  <si>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</si>
  <si>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</si>
  <si>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</si>
  <si>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</si>
  <si>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</si>
  <si>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</si>
  <si>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</si>
  <si>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</si>
  <si>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</si>
  <si>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</si>
  <si>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</si>
  <si>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</si>
  <si>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</si>
  <si>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</si>
  <si>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</si>
  <si>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</si>
  <si>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</si>
  <si>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</si>
  <si>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</si>
  <si>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</si>
  <si>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</si>
  <si>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</si>
  <si>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</si>
  <si>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</si>
  <si>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</si>
  <si>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</si>
  <si>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</si>
  <si>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</si>
  <si>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</si>
  <si>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</si>
  <si>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</si>
  <si>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</si>
  <si>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</si>
  <si>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</si>
  <si>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</si>
  <si>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</si>
  <si>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</si>
  <si>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</si>
  <si>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</si>
  <si>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</si>
  <si>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</si>
  <si>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</si>
  <si>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</si>
  <si>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</si>
  <si>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</si>
  <si>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</si>
  <si>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</si>
  <si>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</si>
  <si>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</si>
  <si>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</si>
  <si>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</si>
  <si>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</si>
  <si>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</si>
  <si>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</si>
  <si>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</si>
  <si>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</si>
  <si>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</si>
  <si>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</si>
  <si>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</si>
  <si>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</si>
  <si>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</si>
  <si>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</si>
  <si>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</si>
  <si>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</si>
  <si>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</si>
  <si>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</si>
  <si>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</si>
  <si>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</si>
  <si>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</si>
  <si>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</si>
  <si>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</si>
  <si>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</si>
  <si>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</si>
  <si>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</si>
  <si>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</si>
  <si>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</si>
  <si>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</si>
  <si>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</si>
  <si>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</si>
  <si>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</si>
  <si>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</si>
  <si>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</si>
  <si>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</si>
  <si>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</si>
  <si>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</si>
  <si>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</si>
  <si>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</si>
  <si>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</si>
  <si>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</si>
  <si>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</si>
  <si>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</si>
  <si>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</si>
  <si>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</si>
  <si>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</si>
  <si>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</si>
  <si>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</si>
  <si>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</si>
  <si>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</si>
  <si>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</si>
  <si>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</si>
  <si>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</si>
  <si>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</si>
  <si>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</si>
  <si>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</si>
  <si>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</si>
  <si>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</si>
  <si>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</si>
  <si>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</si>
  <si>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</si>
  <si>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</si>
  <si>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</si>
  <si>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</si>
  <si>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</si>
  <si>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</si>
  <si>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</si>
  <si>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</si>
  <si>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</si>
  <si>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</si>
  <si>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</si>
  <si>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</si>
  <si>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</si>
  <si>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</si>
  <si>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</si>
  <si>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</si>
  <si>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</si>
  <si>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</si>
  <si>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</si>
  <si>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</si>
  <si>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</si>
  <si>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</si>
  <si>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</si>
  <si>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</si>
  <si>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</si>
  <si>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</si>
  <si>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</si>
  <si>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</si>
  <si>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</si>
  <si>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</si>
  <si>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</si>
  <si>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</si>
  <si>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</si>
  <si>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</si>
  <si>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</si>
  <si>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</si>
  <si>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</si>
  <si>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</si>
  <si>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</si>
  <si>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</si>
  <si>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</si>
  <si>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</si>
  <si>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</si>
  <si>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</si>
  <si>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</si>
  <si>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</si>
  <si>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</si>
  <si>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</si>
  <si>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</si>
  <si>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</si>
  <si>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</si>
  <si>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</si>
  <si>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</si>
  <si>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</si>
  <si>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</si>
  <si>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</si>
  <si>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</si>
  <si>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</si>
  <si>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</si>
  <si>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</si>
  <si>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</si>
  <si>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</si>
  <si>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</si>
  <si>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</si>
  <si>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</si>
  <si>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</si>
  <si>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</si>
  <si>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</si>
  <si>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</si>
  <si>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</si>
  <si>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</si>
  <si>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</si>
  <si>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</si>
  <si>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</si>
  <si>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</si>
  <si>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</si>
  <si>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</si>
  <si>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</si>
  <si>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</si>
  <si>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</si>
  <si>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</si>
  <si>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</si>
  <si>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</si>
  <si>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</si>
  <si>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</si>
  <si>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</si>
  <si>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</si>
  <si>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</si>
  <si>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</si>
  <si>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</si>
  <si>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</si>
  <si>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</si>
  <si>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</si>
  <si>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</si>
  <si>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</si>
  <si>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</si>
  <si>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</si>
  <si>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</si>
  <si>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</si>
  <si>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</si>
  <si>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</si>
  <si>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</si>
  <si>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</si>
  <si>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</si>
  <si>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</si>
  <si>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</si>
  <si>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</si>
  <si>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</si>
  <si>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</si>
  <si>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</si>
  <si>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</si>
  <si>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</si>
  <si>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</si>
  <si>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</si>
  <si>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</si>
  <si>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</si>
  <si>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</si>
  <si>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</si>
  <si>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</si>
  <si>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</si>
  <si>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</si>
  <si>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</si>
  <si>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</si>
  <si>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</si>
  <si>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</si>
  <si>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</si>
  <si>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</si>
  <si>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</si>
  <si>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</si>
  <si>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</si>
  <si>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</si>
  <si>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</si>
  <si>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</si>
  <si>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</si>
  <si>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</si>
  <si>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</si>
  <si>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</si>
  <si>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</si>
  <si>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</si>
  <si>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</si>
  <si>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</si>
  <si>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</si>
  <si>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</si>
  <si>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</si>
  <si>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</si>
  <si>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</si>
  <si>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</si>
  <si>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</si>
  <si>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</si>
  <si>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</si>
  <si>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</si>
  <si>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</si>
  <si>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</si>
  <si>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</si>
  <si>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</si>
  <si>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</si>
  <si>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</si>
  <si>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</si>
  <si>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</si>
  <si>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</si>
  <si>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</si>
  <si>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</si>
  <si>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</si>
  <si>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</si>
  <si>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</si>
  <si>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</si>
  <si>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</si>
  <si>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</si>
  <si>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</si>
  <si>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</si>
  <si>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</si>
  <si>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</si>
  <si>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</si>
  <si>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</si>
  <si>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</si>
  <si>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</si>
  <si>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</si>
  <si>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</si>
  <si>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</si>
  <si>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</si>
  <si>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</si>
  <si>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</si>
  <si>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</si>
  <si>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</si>
  <si>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</si>
  <si>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</si>
  <si>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</si>
  <si>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</si>
  <si>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</si>
  <si>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</si>
  <si>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</si>
  <si>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</si>
  <si>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</si>
  <si>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</si>
  <si>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</si>
  <si>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</si>
  <si>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</si>
  <si>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</si>
  <si>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</si>
  <si>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</si>
  <si>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</si>
  <si>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</si>
  <si>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</si>
  <si>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</si>
  <si>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</si>
  <si>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</si>
  <si>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</si>
  <si>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</si>
  <si>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</si>
  <si>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</si>
  <si>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</si>
  <si>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</si>
  <si>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</si>
  <si>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</si>
  <si>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</si>
  <si>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</si>
  <si>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</si>
  <si>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</si>
  <si>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</si>
  <si>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</si>
  <si>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</si>
  <si>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</si>
  <si>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</si>
  <si>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</si>
  <si>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</si>
  <si>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</si>
  <si>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</si>
  <si>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</si>
  <si>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</si>
  <si>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</si>
  <si>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</si>
  <si>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</si>
  <si>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</si>
  <si>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</si>
  <si>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</si>
  <si>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</si>
  <si>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</si>
  <si>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</si>
  <si>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</si>
  <si>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</si>
  <si>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</si>
  <si>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</si>
  <si>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</si>
  <si>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</si>
  <si>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</si>
  <si>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</si>
  <si>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</si>
  <si>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</si>
  <si>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</si>
  <si>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</si>
  <si>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</si>
  <si>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</si>
  <si>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</si>
  <si>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</si>
  <si>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</si>
  <si>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</si>
  <si>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</si>
  <si>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</si>
  <si>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</si>
  <si>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</si>
  <si>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</si>
  <si>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</si>
  <si>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</si>
  <si>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</si>
  <si>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</si>
  <si>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</si>
  <si>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</si>
  <si>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</si>
  <si>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</si>
  <si>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</si>
  <si>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</si>
  <si>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</si>
  <si>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</si>
  <si>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</si>
  <si>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</si>
  <si>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</si>
  <si>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</si>
  <si>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</si>
  <si>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</si>
  <si>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</si>
  <si>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</si>
  <si>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</si>
  <si>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</si>
  <si>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</si>
  <si>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</si>
  <si>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</si>
  <si>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</si>
  <si>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</si>
  <si>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</si>
  <si>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</si>
  <si>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</si>
  <si>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</si>
  <si>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</si>
  <si>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</si>
  <si>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</si>
  <si>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</si>
  <si>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</si>
  <si>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</si>
  <si>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</si>
  <si>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</si>
  <si>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</si>
  <si>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</si>
  <si>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</si>
  <si>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</si>
  <si>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</si>
  <si>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</si>
  <si>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</si>
  <si>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</si>
  <si>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</si>
  <si>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</si>
  <si>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</si>
  <si>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</si>
  <si>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</si>
  <si>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</si>
  <si>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</si>
  <si>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</si>
  <si>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</si>
  <si>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</si>
  <si>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</si>
  <si>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</si>
  <si>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</si>
  <si>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</si>
  <si>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</si>
  <si>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</si>
  <si>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</si>
  <si>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</si>
  <si>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</si>
  <si>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</si>
  <si>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</si>
  <si>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</si>
  <si>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</si>
  <si>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</si>
  <si>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</si>
  <si>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</si>
  <si>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</si>
  <si>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</si>
  <si>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</si>
  <si>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</si>
  <si>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</si>
  <si>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</si>
  <si>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</si>
  <si>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</si>
  <si>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</si>
  <si>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</si>
  <si>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</si>
  <si>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</si>
  <si>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</si>
  <si>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</si>
  <si>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</si>
  <si>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</si>
  <si>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</si>
  <si>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</si>
  <si>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</si>
  <si>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</si>
  <si>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</si>
  <si>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</si>
  <si>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</si>
  <si>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</si>
  <si>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</si>
  <si>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</si>
  <si>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</si>
  <si>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</si>
  <si>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</si>
  <si>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</si>
  <si>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</si>
  <si>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</si>
  <si>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</si>
  <si>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</si>
  <si>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</si>
  <si>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</si>
  <si>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</si>
  <si>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</si>
  <si>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</si>
  <si>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</si>
  <si>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</si>
  <si>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</si>
  <si>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</si>
  <si>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</si>
  <si>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</si>
  <si>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</si>
  <si>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</si>
  <si>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</si>
  <si>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</si>
  <si>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</si>
  <si>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</si>
  <si>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</si>
  <si>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</si>
  <si>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</si>
  <si>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</si>
  <si>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</si>
  <si>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</si>
  <si>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</si>
  <si>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</si>
  <si>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</si>
  <si>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</si>
  <si>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</si>
  <si>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</si>
  <si>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</si>
  <si>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</si>
  <si>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</si>
  <si>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</si>
  <si>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</si>
  <si>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</si>
  <si>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</si>
  <si>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</si>
  <si>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</si>
  <si>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</si>
  <si>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</si>
  <si>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</si>
  <si>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</si>
  <si>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</si>
  <si>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</si>
  <si>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</si>
  <si>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</si>
  <si>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</si>
  <si>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</si>
  <si>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</si>
  <si>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</si>
  <si>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</si>
  <si>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</si>
  <si>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</si>
  <si>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</si>
  <si>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</si>
  <si>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</si>
  <si>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</si>
  <si>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</si>
  <si>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</si>
  <si>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</si>
  <si>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</si>
  <si>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</si>
  <si>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</si>
  <si>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</si>
  <si>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</si>
  <si>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</si>
  <si>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</si>
  <si>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</si>
  <si>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</si>
  <si>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</si>
  <si>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</si>
  <si>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</si>
  <si>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</si>
  <si>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</si>
  <si>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</si>
  <si>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</si>
  <si>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</si>
  <si>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</si>
  <si>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</si>
  <si>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</si>
  <si>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</si>
  <si>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</si>
  <si>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</si>
  <si>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</si>
  <si>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</si>
  <si>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</si>
  <si>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</si>
  <si>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</si>
  <si>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</si>
  <si>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</si>
  <si>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</si>
  <si>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</si>
  <si>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</si>
  <si>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</si>
  <si>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</si>
  <si>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</si>
  <si>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</si>
  <si>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</si>
  <si>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</si>
  <si>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</si>
  <si>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</si>
  <si>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</si>
  <si>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</si>
  <si>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</si>
  <si>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</si>
  <si>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</si>
  <si>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</si>
  <si>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</si>
  <si>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</si>
  <si>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</si>
  <si>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</si>
  <si>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</si>
  <si>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</si>
  <si>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</si>
  <si>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</si>
  <si>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</si>
  <si>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</si>
  <si>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</si>
  <si>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</si>
  <si>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</si>
  <si>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</si>
  <si>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</si>
  <si>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</si>
  <si>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</si>
  <si>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</si>
  <si>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</si>
  <si>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</si>
  <si>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</si>
  <si>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</si>
  <si>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</si>
  <si>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</si>
  <si>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</si>
  <si>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</si>
  <si>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</si>
  <si>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</si>
  <si>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</si>
  <si>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</si>
  <si>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</si>
  <si>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</si>
  <si>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</si>
  <si>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</si>
  <si>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</si>
  <si>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</si>
  <si>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</si>
  <si>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</si>
  <si>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</si>
  <si>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</si>
  <si>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</si>
  <si>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</si>
  <si>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</si>
  <si>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</si>
  <si>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</si>
  <si>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</si>
  <si>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</si>
  <si>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</si>
  <si>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</si>
  <si>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</si>
  <si>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</si>
  <si>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</si>
  <si>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</si>
  <si>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</si>
  <si>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</si>
  <si>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</si>
  <si>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</si>
  <si>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</si>
  <si>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</si>
  <si>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</si>
  <si>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</si>
  <si>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</si>
  <si>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</si>
  <si>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</si>
  <si>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</si>
  <si>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</si>
  <si>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</si>
  <si>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</si>
  <si>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</si>
  <si>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</si>
  <si>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</si>
  <si>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</si>
  <si>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</si>
  <si>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</si>
  <si>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</si>
  <si>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</si>
  <si>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</si>
  <si>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</si>
  <si>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</si>
  <si>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</si>
  <si>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</si>
  <si>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</si>
  <si>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</si>
  <si>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</si>
  <si>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</si>
  <si>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</si>
  <si>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</si>
  <si>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</si>
  <si>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</si>
  <si>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</si>
  <si>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</si>
  <si>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</si>
  <si>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</si>
  <si>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</si>
  <si>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</si>
  <si>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</si>
  <si>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</si>
  <si>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</si>
  <si>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</si>
  <si>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</si>
  <si>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</si>
  <si>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</si>
  <si>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</si>
  <si>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</si>
  <si>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</si>
  <si>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</si>
  <si>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</si>
  <si>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</si>
  <si>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</si>
  <si>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</si>
  <si>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</si>
  <si>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</si>
  <si>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</si>
  <si>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</si>
  <si>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</si>
  <si>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</si>
  <si>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</si>
  <si>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</si>
  <si>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</si>
  <si>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</si>
  <si>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</si>
  <si>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</si>
  <si>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</si>
  <si>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</si>
  <si>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</si>
  <si>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</si>
  <si>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</si>
  <si>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</si>
  <si>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</si>
  <si>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</si>
  <si>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</si>
  <si>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</si>
  <si>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</si>
  <si>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</si>
  <si>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</si>
  <si>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</si>
  <si>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</si>
  <si>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</si>
  <si>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</si>
  <si>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</si>
  <si>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</si>
  <si>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</si>
  <si>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</si>
  <si>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</si>
  <si>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</si>
  <si>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</si>
  <si>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</si>
  <si>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</si>
  <si>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</si>
  <si>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</si>
  <si>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</si>
  <si>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</si>
  <si>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</si>
  <si>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</si>
  <si>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</si>
  <si>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</si>
  <si>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</si>
  <si>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</si>
  <si>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</si>
  <si>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</si>
  <si>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</si>
  <si>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</si>
  <si>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</si>
  <si>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</si>
  <si>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</si>
  <si>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</si>
  <si>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</si>
  <si>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</si>
  <si>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</si>
  <si>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</si>
  <si>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</si>
  <si>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</si>
  <si>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</si>
  <si>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</si>
  <si>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</si>
  <si>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</si>
  <si>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</si>
  <si>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</si>
  <si>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</si>
  <si>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</si>
  <si>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</si>
  <si>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</si>
  <si>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</si>
  <si>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</si>
  <si>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</si>
  <si>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</si>
  <si>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</si>
  <si>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</si>
  <si>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</si>
  <si>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</si>
  <si>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</si>
  <si>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</si>
  <si>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</si>
  <si>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</si>
  <si>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</si>
  <si>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</si>
  <si>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</si>
  <si>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</si>
  <si>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</si>
  <si>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</si>
  <si>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</si>
  <si>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</si>
  <si>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</si>
  <si>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</si>
  <si>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</si>
  <si>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</si>
  <si>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</si>
  <si>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</si>
  <si>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</si>
  <si>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</si>
  <si>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</si>
  <si>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</si>
  <si>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</si>
  <si>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</si>
  <si>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</si>
  <si>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</si>
  <si>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</si>
  <si>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</si>
  <si>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</si>
  <si>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</si>
  <si>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</si>
  <si>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</si>
  <si>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</si>
  <si>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</si>
  <si>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</si>
  <si>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</si>
  <si>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</si>
  <si>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</si>
  <si>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</si>
  <si>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</si>
  <si>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</si>
  <si>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</si>
  <si>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</si>
  <si>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</si>
  <si>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</si>
  <si>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</si>
  <si>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</si>
  <si>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</si>
  <si>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</si>
  <si>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</si>
  <si>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</si>
  <si>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</si>
  <si>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</si>
  <si>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</si>
  <si>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</si>
  <si>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</si>
  <si>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</si>
  <si>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</si>
  <si>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</si>
  <si>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</si>
  <si>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</si>
  <si>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</si>
  <si>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</si>
  <si>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</si>
  <si>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</si>
  <si>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</si>
  <si>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</si>
  <si>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</si>
  <si>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</si>
  <si>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</si>
  <si>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</si>
  <si>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</si>
  <si>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</si>
  <si>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</si>
  <si>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</si>
  <si>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</si>
  <si>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</si>
  <si>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</si>
  <si>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</si>
  <si>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</si>
  <si>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</si>
  <si>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</si>
  <si>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</si>
  <si>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</si>
  <si>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</si>
  <si>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</si>
  <si>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</si>
  <si>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</si>
  <si>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</si>
  <si>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</si>
  <si>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</si>
  <si>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</si>
  <si>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</si>
  <si>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</si>
  <si>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</si>
  <si>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</si>
  <si>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</si>
  <si>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</si>
  <si>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</si>
  <si>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</si>
  <si>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</si>
  <si>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</si>
  <si>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</si>
  <si>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</si>
  <si>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</si>
  <si>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</si>
  <si>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</si>
  <si>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</si>
  <si>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</si>
  <si>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</si>
  <si>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</si>
  <si>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</si>
  <si>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</si>
  <si>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</si>
  <si>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</si>
  <si>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</si>
  <si>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</si>
  <si>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</si>
  <si>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</si>
  <si>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</si>
  <si>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</si>
  <si>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</si>
  <si>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</si>
  <si>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</si>
  <si>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</si>
  <si>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</si>
  <si>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</si>
  <si>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</si>
  <si>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</si>
  <si>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</si>
  <si>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</si>
  <si>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</si>
  <si>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</si>
  <si>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</si>
  <si>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</si>
  <si>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</si>
  <si>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</si>
  <si>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</si>
  <si>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</si>
  <si>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</si>
  <si>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</si>
  <si>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</si>
  <si>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</si>
  <si>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</si>
  <si>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</si>
  <si>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</si>
  <si>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</si>
  <si>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</si>
  <si>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</si>
  <si>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</si>
  <si>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</si>
  <si>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</si>
  <si>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</si>
  <si>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</si>
  <si>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</si>
  <si>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</si>
  <si>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</si>
  <si>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</si>
  <si>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</si>
  <si>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</si>
  <si>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</si>
  <si>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</si>
  <si>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</si>
  <si>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</si>
  <si>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</si>
  <si>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</si>
  <si>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</si>
  <si>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</si>
  <si>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</si>
  <si>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</si>
  <si>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</si>
  <si>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</si>
  <si>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</si>
  <si>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</si>
  <si>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</si>
  <si>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</si>
  <si>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</si>
  <si>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</si>
  <si>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</si>
  <si>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</si>
  <si>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</si>
  <si>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</si>
  <si>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</si>
  <si>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</si>
  <si>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</si>
  <si>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</si>
  <si>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</si>
  <si>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</si>
  <si>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</si>
  <si>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</si>
  <si>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</si>
  <si>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</si>
  <si>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</si>
  <si>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</si>
  <si>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</si>
  <si>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</si>
  <si>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</si>
  <si>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</si>
  <si>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</si>
  <si>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</si>
  <si>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</si>
  <si>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</si>
  <si>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</si>
  <si>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</si>
  <si>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</si>
  <si>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</si>
  <si>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</si>
  <si>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</si>
  <si>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</si>
  <si>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</si>
  <si>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</si>
  <si>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</si>
  <si>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</si>
  <si>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</si>
  <si>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</si>
  <si>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</si>
  <si>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</si>
  <si>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</si>
  <si>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</si>
  <si>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</si>
  <si>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</si>
  <si>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</si>
  <si>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</si>
  <si>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</si>
  <si>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</si>
  <si>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</si>
  <si>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</si>
  <si>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</si>
  <si>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</si>
  <si>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</si>
  <si>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</si>
  <si>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</si>
  <si>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</si>
  <si>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</si>
  <si>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</si>
  <si>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</si>
  <si>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</si>
  <si>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</si>
  <si>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</si>
  <si>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</si>
  <si>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</si>
  <si>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</si>
  <si>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</si>
  <si>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</si>
  <si>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</si>
  <si>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</si>
  <si>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</si>
  <si>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</si>
  <si>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</si>
  <si>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</si>
  <si>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</si>
  <si>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</si>
  <si>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</si>
  <si>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</si>
  <si>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</si>
  <si>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</si>
  <si>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</si>
  <si>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</si>
  <si>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</si>
  <si>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</si>
  <si>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</si>
  <si>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</si>
  <si>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</si>
  <si>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</si>
  <si>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</si>
  <si>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</si>
  <si>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</si>
  <si>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</si>
  <si>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</si>
  <si>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</si>
  <si>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</si>
  <si>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</si>
  <si>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</si>
  <si>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</si>
  <si>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</si>
  <si>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</si>
  <si>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</si>
  <si>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</si>
  <si>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</si>
  <si>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</si>
  <si>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</si>
  <si>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</si>
  <si>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</si>
  <si>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</si>
  <si>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</si>
  <si>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</si>
  <si>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</si>
  <si>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</si>
  <si>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</si>
  <si>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</si>
  <si>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</si>
  <si>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</si>
  <si>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</si>
  <si>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</si>
  <si>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</si>
  <si>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</si>
  <si>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</si>
  <si>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</si>
  <si>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</si>
  <si>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</si>
  <si>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</si>
  <si>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</si>
  <si>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</si>
  <si>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</si>
  <si>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</si>
  <si>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</si>
  <si>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</si>
  <si>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</si>
  <si>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</si>
  <si>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</si>
  <si>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</si>
  <si>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</si>
  <si>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</si>
  <si>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</si>
  <si>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</si>
  <si>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</si>
  <si>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</si>
  <si>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</si>
  <si>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</si>
  <si>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</si>
  <si>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</si>
  <si>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</si>
  <si>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</si>
  <si>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</si>
  <si>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</si>
  <si>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</si>
  <si>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</si>
  <si>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</si>
  <si>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</si>
  <si>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</si>
  <si>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</si>
  <si>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</si>
  <si>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</si>
  <si>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</si>
  <si>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</si>
  <si>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</si>
  <si>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</si>
  <si>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</si>
  <si>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</si>
  <si>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</si>
  <si>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</si>
  <si>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</si>
  <si>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</si>
  <si>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</si>
  <si>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</si>
  <si>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</si>
  <si>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</si>
  <si>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</si>
  <si>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</si>
  <si>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</si>
  <si>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</si>
  <si>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</si>
  <si>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</si>
  <si>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</si>
  <si>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</si>
  <si>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</si>
  <si>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</si>
  <si>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</si>
  <si>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</si>
  <si>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</si>
  <si>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</si>
  <si>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</si>
  <si>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</si>
  <si>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</si>
  <si>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</si>
  <si>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</si>
  <si>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</si>
  <si>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</si>
  <si>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</si>
  <si>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</si>
  <si>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</si>
  <si>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</si>
  <si>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</si>
  <si>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</si>
  <si>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</si>
  <si>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</si>
  <si>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</si>
  <si>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</si>
  <si>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</si>
  <si>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</si>
  <si>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</si>
  <si>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</si>
  <si>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</si>
  <si>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</si>
  <si>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</si>
  <si>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</si>
  <si>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</si>
  <si>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</si>
  <si>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</si>
  <si>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</si>
  <si>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</si>
  <si>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</si>
  <si>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</si>
  <si>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</si>
  <si>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</si>
  <si>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</si>
  <si>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</si>
  <si>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</si>
  <si>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</si>
  <si>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</si>
  <si>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</si>
  <si>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</si>
  <si>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</si>
  <si>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</si>
  <si>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</si>
  <si>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</si>
  <si>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</si>
  <si>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</si>
  <si>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</si>
  <si>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</si>
  <si>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</si>
  <si>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</si>
  <si>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</si>
  <si>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</si>
  <si>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</si>
  <si>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</si>
  <si>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</si>
  <si>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</si>
  <si>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</si>
  <si>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</si>
  <si>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</si>
  <si>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</si>
  <si>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</si>
  <si>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</si>
  <si>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</si>
  <si>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</si>
  <si>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</si>
  <si>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</si>
  <si>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</si>
  <si>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</si>
  <si>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</si>
  <si>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</si>
  <si>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</si>
  <si>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</si>
  <si>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</si>
  <si>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</si>
  <si>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</si>
  <si>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</si>
  <si>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</si>
  <si>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</si>
  <si>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</si>
  <si>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</si>
  <si>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</si>
  <si>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</si>
  <si>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</si>
  <si>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</si>
  <si>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</si>
  <si>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</si>
  <si>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</si>
  <si>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</si>
  <si>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</si>
  <si>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</si>
  <si>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</si>
  <si>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</si>
  <si>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</si>
  <si>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</si>
  <si>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</si>
  <si>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</si>
  <si>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</si>
  <si>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</si>
  <si>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</si>
  <si>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</si>
  <si>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</si>
  <si>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</si>
  <si>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</si>
  <si>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</si>
  <si>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</si>
  <si>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</si>
  <si>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</si>
  <si>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</si>
  <si>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</si>
  <si>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</si>
  <si>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</si>
  <si>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</si>
  <si>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</si>
  <si>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</si>
  <si>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</si>
  <si>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</si>
  <si>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</si>
  <si>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</si>
  <si>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</si>
  <si>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</si>
  <si>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</si>
  <si>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</si>
  <si>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</si>
  <si>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</si>
  <si>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</si>
  <si>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</si>
  <si>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</si>
  <si>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</si>
  <si>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</si>
  <si>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</si>
  <si>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</si>
  <si>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</si>
  <si>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</si>
  <si>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</si>
  <si>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</si>
  <si>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</si>
  <si>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</si>
  <si>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</si>
  <si>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</si>
  <si>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</si>
  <si>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</si>
  <si>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</si>
  <si>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</si>
  <si>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</si>
  <si>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</si>
  <si>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</si>
  <si>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</si>
  <si>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</si>
  <si>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</si>
  <si>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</si>
  <si>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</si>
  <si>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</si>
  <si>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</si>
  <si>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</si>
  <si>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</si>
  <si>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</si>
  <si>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</si>
  <si>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</si>
  <si>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</si>
  <si>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</si>
  <si>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</si>
  <si>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</si>
  <si>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</si>
  <si>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</si>
  <si>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</si>
  <si>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</si>
  <si>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</si>
  <si>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</si>
  <si>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</si>
  <si>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</si>
  <si>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</si>
  <si>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</si>
  <si>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</si>
  <si>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</si>
  <si>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</si>
  <si>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</si>
  <si>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</si>
  <si>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</si>
  <si>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</si>
  <si>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</si>
  <si>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</si>
  <si>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</si>
  <si>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</si>
  <si>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</si>
  <si>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</si>
  <si>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</si>
  <si>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</si>
  <si>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</si>
  <si>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</si>
  <si>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</si>
  <si>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</si>
  <si>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</si>
  <si>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</si>
  <si>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</si>
  <si>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</si>
  <si>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</si>
  <si>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</si>
  <si>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</si>
  <si>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</si>
  <si>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</si>
  <si>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</si>
  <si>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</si>
  <si>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</si>
  <si>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</si>
  <si>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</si>
  <si>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</si>
  <si>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</si>
  <si>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</si>
  <si>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</si>
  <si>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</si>
  <si>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</si>
  <si>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</si>
  <si>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</si>
  <si>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</si>
  <si>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</si>
  <si>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</si>
  <si>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</si>
  <si>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</si>
  <si>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</si>
  <si>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</si>
  <si>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</si>
  <si>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</si>
  <si>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</si>
  <si>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</si>
  <si>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</si>
  <si>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</si>
  <si>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</si>
  <si>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</si>
  <si>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</si>
  <si>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</si>
  <si>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</si>
  <si>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</si>
  <si>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</si>
  <si>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</si>
  <si>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</si>
  <si>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</si>
  <si>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</si>
  <si>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</si>
  <si>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</si>
  <si>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</si>
  <si>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</si>
  <si>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</si>
  <si>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</si>
  <si>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</si>
  <si>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</si>
  <si>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</si>
  <si>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</si>
  <si>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</si>
  <si>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</si>
  <si>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</si>
  <si>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</si>
  <si>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</si>
  <si>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</si>
  <si>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</si>
  <si>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</si>
  <si>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</si>
  <si>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</si>
  <si>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</si>
  <si>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</si>
  <si>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</si>
  <si>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</si>
  <si>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</si>
  <si>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</si>
  <si>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</si>
  <si>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</si>
  <si>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</si>
  <si>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</si>
  <si>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</si>
  <si>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</si>
  <si>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</si>
  <si>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</si>
  <si>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</si>
  <si>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</si>
  <si>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</si>
  <si>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</si>
  <si>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</si>
  <si>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</si>
  <si>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</si>
  <si>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</si>
  <si>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</si>
  <si>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</si>
  <si>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</si>
  <si>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</si>
  <si>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</si>
  <si>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</si>
  <si>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</si>
  <si>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</si>
  <si>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</si>
  <si>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</si>
  <si>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</si>
  <si>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</si>
  <si>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</si>
  <si>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</si>
  <si>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</si>
  <si>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</si>
  <si>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</si>
  <si>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</si>
  <si>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</si>
  <si>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</si>
  <si>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</si>
  <si>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</si>
  <si>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</si>
  <si>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</si>
  <si>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</si>
  <si>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</si>
  <si>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</si>
  <si>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</si>
  <si>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</si>
  <si>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</si>
  <si>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</si>
  <si>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</si>
  <si>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</si>
  <si>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</si>
  <si>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</si>
  <si>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</si>
  <si>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</si>
  <si>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</si>
  <si>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</si>
  <si>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</si>
  <si>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</si>
  <si>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</si>
  <si>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</si>
  <si>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</si>
  <si>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</si>
  <si>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</si>
  <si>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</si>
  <si>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</si>
  <si>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</si>
  <si>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</si>
  <si>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</si>
  <si>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</si>
  <si>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</si>
  <si>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</si>
  <si>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</si>
  <si>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</si>
  <si>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</si>
  <si>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</si>
  <si>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</si>
  <si>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</si>
  <si>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</si>
  <si>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</si>
  <si>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</si>
  <si>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</si>
  <si>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</si>
  <si>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</si>
  <si>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</si>
  <si>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</si>
  <si>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</si>
  <si>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</si>
  <si>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</si>
  <si>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</si>
  <si>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</si>
  <si>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</si>
  <si>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</si>
  <si>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</si>
  <si>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</si>
  <si>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</si>
  <si>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</si>
  <si>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</si>
  <si>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</si>
  <si>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</si>
  <si>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</si>
  <si>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</si>
  <si>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</si>
  <si>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</si>
  <si>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</si>
  <si>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</si>
  <si>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</si>
  <si>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</si>
  <si>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</si>
  <si>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</si>
  <si>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</si>
  <si>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</si>
  <si>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</si>
  <si>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</si>
  <si>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</si>
  <si>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</si>
  <si>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</si>
  <si>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</si>
  <si>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</si>
  <si>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</si>
  <si>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</si>
  <si>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</si>
  <si>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</si>
  <si>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</si>
  <si>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</si>
  <si>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</si>
  <si>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</si>
  <si>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</si>
  <si>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</si>
  <si>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</si>
  <si>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</si>
  <si>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</si>
  <si>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</si>
  <si>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</si>
  <si>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</si>
  <si>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</si>
  <si>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</si>
  <si>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</si>
  <si>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</si>
  <si>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</si>
  <si>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</si>
  <si>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</si>
  <si>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</si>
  <si>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</si>
  <si>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</si>
  <si>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</si>
  <si>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</si>
  <si>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</si>
  <si>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</si>
  <si>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</si>
  <si>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</si>
  <si>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</si>
  <si>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</si>
  <si>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</si>
  <si>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</si>
  <si>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</si>
  <si>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</si>
  <si>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</si>
  <si>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</si>
  <si>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</si>
  <si>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</si>
  <si>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</si>
  <si>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</si>
  <si>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</si>
  <si>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</si>
  <si>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</si>
  <si>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</si>
  <si>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</si>
  <si>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</si>
  <si>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</si>
  <si>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</si>
  <si>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</si>
  <si>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</si>
  <si>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</si>
  <si>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</si>
  <si>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</si>
  <si>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</si>
  <si>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</si>
  <si>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</si>
  <si>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</si>
  <si>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</si>
  <si>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</si>
  <si>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</si>
  <si>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</si>
  <si>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</si>
  <si>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</si>
  <si>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</si>
  <si>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</si>
  <si>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</si>
  <si>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</si>
  <si>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</si>
  <si>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</si>
  <si>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</si>
  <si>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</si>
  <si>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</si>
  <si>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</si>
  <si>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</si>
  <si>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</si>
  <si>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</si>
  <si>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</si>
  <si>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</si>
  <si>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</si>
  <si>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</si>
  <si>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</si>
  <si>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</si>
  <si>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</si>
  <si>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</si>
  <si>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</si>
  <si>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</si>
  <si>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</si>
  <si>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</si>
  <si>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</si>
  <si>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</si>
  <si>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</si>
  <si>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</si>
  <si>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</si>
  <si>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</si>
  <si>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</si>
  <si>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</si>
  <si>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</si>
  <si>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</si>
  <si>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</si>
  <si>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</si>
  <si>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</si>
  <si>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</si>
  <si>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</si>
  <si>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</si>
  <si>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</si>
  <si>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</si>
  <si>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</si>
  <si>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</si>
  <si>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</si>
  <si>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</si>
  <si>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</si>
  <si>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</si>
  <si>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</si>
  <si>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</si>
  <si>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</si>
  <si>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</si>
  <si>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</si>
  <si>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</si>
  <si>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</si>
  <si>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</si>
  <si>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</si>
  <si>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</si>
  <si>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</si>
  <si>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</si>
  <si>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</si>
  <si>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</si>
  <si>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</si>
  <si>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</si>
  <si>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</si>
  <si>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</si>
  <si>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</si>
  <si>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</si>
  <si>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</si>
  <si>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</si>
  <si>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</si>
  <si>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</si>
  <si>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</si>
  <si>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</si>
  <si>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</si>
  <si>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</si>
  <si>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</si>
  <si>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</si>
  <si>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</si>
  <si>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</si>
  <si>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</si>
  <si>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</si>
  <si>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</si>
  <si>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</si>
  <si>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</si>
  <si>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</si>
  <si>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</si>
  <si>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</si>
  <si>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</si>
  <si>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</si>
  <si>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</si>
  <si>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</si>
  <si>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</si>
  <si>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</si>
  <si>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</si>
  <si>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</si>
  <si>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</si>
  <si>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</si>
  <si>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</si>
  <si>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</si>
  <si>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</si>
  <si>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</si>
  <si>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</si>
  <si>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</si>
  <si>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</si>
  <si>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</si>
  <si>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</si>
  <si>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</si>
  <si>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</si>
  <si>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</si>
  <si>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</si>
  <si>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</si>
  <si>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</si>
  <si>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</si>
  <si>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</si>
  <si>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</si>
  <si>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</si>
  <si>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</si>
  <si>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</si>
  <si>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</si>
  <si>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</si>
  <si>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</si>
  <si>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</si>
  <si>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</si>
  <si>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</si>
  <si>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</si>
  <si>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</si>
  <si>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</si>
  <si>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</si>
  <si>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</si>
  <si>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</si>
  <si>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</si>
  <si>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</si>
  <si>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</si>
  <si>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</si>
  <si>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</si>
  <si>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</si>
  <si>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</si>
  <si>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</si>
  <si>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</si>
  <si>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</si>
  <si>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</si>
  <si>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</si>
  <si>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</si>
  <si>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</si>
  <si>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</si>
  <si>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</si>
  <si>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</si>
  <si>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</si>
  <si>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</si>
  <si>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</si>
  <si>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</si>
  <si>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</si>
  <si>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</si>
  <si>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</si>
  <si>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</si>
  <si>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</si>
  <si>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</si>
  <si>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</si>
  <si>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</si>
  <si>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</si>
  <si>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</si>
  <si>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</si>
  <si>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</si>
  <si>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</si>
  <si>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</si>
  <si>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</si>
  <si>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</si>
  <si>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</si>
  <si>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</si>
  <si>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</si>
  <si>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</si>
  <si>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</si>
  <si>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</si>
  <si>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</si>
  <si>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</si>
  <si>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</si>
  <si>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</si>
  <si>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</si>
  <si>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</si>
  <si>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</si>
  <si>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</si>
  <si>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</si>
  <si>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</si>
  <si>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</si>
  <si>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</si>
  <si>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</si>
  <si>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</si>
  <si>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</si>
  <si>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</si>
  <si>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</si>
  <si>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</si>
  <si>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</si>
  <si>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</si>
  <si>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</si>
  <si>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</si>
  <si>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</si>
  <si>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</si>
  <si>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</si>
  <si>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</si>
  <si>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</si>
  <si>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</si>
  <si>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</si>
  <si>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</si>
  <si>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</si>
  <si>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</si>
  <si>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</si>
  <si>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</si>
  <si>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</si>
  <si>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</si>
  <si>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</si>
  <si>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</si>
  <si>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</si>
  <si>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</si>
  <si>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</si>
  <si>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</si>
  <si>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</si>
  <si>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</si>
  <si>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</si>
  <si>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</si>
  <si>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</si>
  <si>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</si>
  <si>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</si>
  <si>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</si>
  <si>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</si>
  <si>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</si>
  <si>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</si>
  <si>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</si>
  <si>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</si>
  <si>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</si>
  <si>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</si>
  <si>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</si>
  <si>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</si>
  <si>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</si>
  <si>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</si>
  <si>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</si>
  <si>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</si>
  <si>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</si>
  <si>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</si>
  <si>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</si>
  <si>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</si>
  <si>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</si>
  <si>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</si>
  <si>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</si>
  <si>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</si>
  <si>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</si>
  <si>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</si>
  <si>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</si>
  <si>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</si>
  <si>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</si>
  <si>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</si>
  <si>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</si>
  <si>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</si>
  <si>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</si>
  <si>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</si>
  <si>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</si>
  <si>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</si>
  <si>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</si>
  <si>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</si>
  <si>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</si>
  <si>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</si>
  <si>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</si>
  <si>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</si>
  <si>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</si>
  <si>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</si>
  <si>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</si>
  <si>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</si>
  <si>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</si>
  <si>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</si>
  <si>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</si>
  <si>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</si>
  <si>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</si>
  <si>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</si>
  <si>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</si>
  <si>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</si>
  <si>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</si>
  <si>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</si>
  <si>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</si>
  <si>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</si>
  <si>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</si>
  <si>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</si>
  <si>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</si>
  <si>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</si>
  <si>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</si>
  <si>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</si>
  <si>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</si>
  <si>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</si>
  <si>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</si>
  <si>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</si>
  <si>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</si>
  <si>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</si>
  <si>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</si>
  <si>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</si>
  <si>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</si>
  <si>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</si>
  <si>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</si>
  <si>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</si>
  <si>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</si>
  <si>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</si>
  <si>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</si>
  <si>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</si>
  <si>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</si>
  <si>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</si>
  <si>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</si>
  <si>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</si>
  <si>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</si>
  <si>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</si>
  <si>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</si>
  <si>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</si>
  <si>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</si>
  <si>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</si>
  <si>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</si>
  <si>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</si>
  <si>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</si>
  <si>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</si>
  <si>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</si>
  <si>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</si>
  <si>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</si>
  <si>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</si>
  <si>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</si>
  <si>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</si>
  <si>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</si>
  <si>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</si>
  <si>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</si>
  <si>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</si>
  <si>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</si>
  <si>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</si>
  <si>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</si>
  <si>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</si>
  <si>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</si>
  <si>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</si>
  <si>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</si>
  <si>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</si>
  <si>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</si>
  <si>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</si>
  <si>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</si>
  <si>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</si>
  <si>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</si>
  <si>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</si>
  <si>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</si>
  <si>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</si>
  <si>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</si>
  <si>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</si>
  <si>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</si>
  <si>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</si>
  <si>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</si>
  <si>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</si>
  <si>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</si>
  <si>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</si>
  <si>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</si>
  <si>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</si>
  <si>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</si>
  <si>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</si>
  <si>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</si>
  <si>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</si>
  <si>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</si>
  <si>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</si>
  <si>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</si>
  <si>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</si>
  <si>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</si>
  <si>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</si>
  <si>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</si>
  <si>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</si>
  <si>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</si>
  <si>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</si>
  <si>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</si>
  <si>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</si>
  <si>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</si>
  <si>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</si>
  <si>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</si>
  <si>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</si>
  <si>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</si>
  <si>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</si>
  <si>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</si>
  <si>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</si>
  <si>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</si>
  <si>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</si>
  <si>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</si>
  <si>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</si>
  <si>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</si>
  <si>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</si>
  <si>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</si>
  <si>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</si>
  <si>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</si>
  <si>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</si>
  <si>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</si>
  <si>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</si>
  <si>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</si>
  <si>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</si>
  <si>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</si>
  <si>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</si>
  <si>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</si>
  <si>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</si>
  <si>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</si>
  <si>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</si>
  <si>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</si>
  <si>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</si>
  <si>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</si>
  <si>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</si>
  <si>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</si>
  <si>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</si>
  <si>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</si>
  <si>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</si>
  <si>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</si>
  <si>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</si>
  <si>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</si>
  <si>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</si>
  <si>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</si>
  <si>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</si>
  <si>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</si>
  <si>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</si>
  <si>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</si>
  <si>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</si>
  <si>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</si>
  <si>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</si>
  <si>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</si>
  <si>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</si>
  <si>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</si>
  <si>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</si>
  <si>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</si>
  <si>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</si>
  <si>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</si>
  <si>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</si>
  <si>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</si>
  <si>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</si>
  <si>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</si>
  <si>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</si>
  <si>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</si>
  <si>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</si>
  <si>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</si>
  <si>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</si>
  <si>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</si>
  <si>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</si>
  <si>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</si>
  <si>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</si>
  <si>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</si>
  <si>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</si>
  <si>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</si>
  <si>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</si>
  <si>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</si>
  <si>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</si>
  <si>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</si>
  <si>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</si>
  <si>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</si>
  <si>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</si>
  <si>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</si>
  <si>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</si>
  <si>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</si>
  <si>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</si>
  <si>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</si>
  <si>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</si>
  <si>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</si>
  <si>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</si>
  <si>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</si>
  <si>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</si>
  <si>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</si>
  <si>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</si>
  <si>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</si>
  <si>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</si>
  <si>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</si>
  <si>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</si>
  <si>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</si>
  <si>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</si>
  <si>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</si>
  <si>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</si>
  <si>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</si>
  <si>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</si>
  <si>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</si>
  <si>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</si>
  <si>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</si>
  <si>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</si>
  <si>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</si>
  <si>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</si>
  <si>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</si>
  <si>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</si>
  <si>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</si>
  <si>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</si>
  <si>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</si>
  <si>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</si>
  <si>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</si>
  <si>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</si>
  <si>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</si>
  <si>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</si>
  <si>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</si>
  <si>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</si>
  <si>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</si>
  <si>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</si>
  <si>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</si>
  <si>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</si>
  <si>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</si>
  <si>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</si>
  <si>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</si>
  <si>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</si>
  <si>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</si>
  <si>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</si>
  <si>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</si>
  <si>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</si>
  <si>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</si>
  <si>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</si>
  <si>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</si>
  <si>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</si>
  <si>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</si>
  <si>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</si>
  <si>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</si>
  <si>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</si>
  <si>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</si>
  <si>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</si>
  <si>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</si>
  <si>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</si>
  <si>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</si>
  <si>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</si>
  <si>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</si>
  <si>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</si>
  <si>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</si>
  <si>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</si>
  <si>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</si>
  <si>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</si>
  <si>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</si>
  <si>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</si>
  <si>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</si>
  <si>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</si>
  <si>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</si>
  <si>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</si>
  <si>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</si>
  <si>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</si>
  <si>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</si>
  <si>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</si>
  <si>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</si>
  <si>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</si>
  <si>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</si>
  <si>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</si>
  <si>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</si>
  <si>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</si>
  <si>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</si>
  <si>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</si>
  <si>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</si>
  <si>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</si>
  <si>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</si>
  <si>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</si>
  <si>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</si>
  <si>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</si>
  <si>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</si>
  <si>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</si>
  <si>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</si>
  <si>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</si>
  <si>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</si>
  <si>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</si>
  <si>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</si>
  <si>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</si>
  <si>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</si>
  <si>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</si>
  <si>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</si>
  <si>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</si>
  <si>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</si>
  <si>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</si>
  <si>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</si>
  <si>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</si>
  <si>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</si>
  <si>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</si>
  <si>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</si>
  <si>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</si>
  <si>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</si>
  <si>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</si>
  <si>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</si>
  <si>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</si>
  <si>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</si>
  <si>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</si>
  <si>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</si>
  <si>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</si>
  <si>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</si>
  <si>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</si>
  <si>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</si>
  <si>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</si>
  <si>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</si>
  <si>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</si>
  <si>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</si>
  <si>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</si>
  <si>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</si>
  <si>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</si>
  <si>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</si>
  <si>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</si>
  <si>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</si>
  <si>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</si>
  <si>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</si>
  <si>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</si>
  <si>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</si>
  <si>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</si>
  <si>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</si>
  <si>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</si>
  <si>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</si>
  <si>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</si>
  <si>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</si>
  <si>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</si>
  <si>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</si>
  <si>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</si>
  <si>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</si>
  <si>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</si>
  <si>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</si>
  <si>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</si>
  <si>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</si>
  <si>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</si>
  <si>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</si>
  <si>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</si>
  <si>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</si>
  <si>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</si>
  <si>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</si>
  <si>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</si>
  <si>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</si>
  <si>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</si>
  <si>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</si>
  <si>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</si>
  <si>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</si>
  <si>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</si>
  <si>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</si>
  <si>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</si>
  <si>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</si>
  <si>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</si>
  <si>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</si>
  <si>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</si>
  <si>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</si>
  <si>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</si>
  <si>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</si>
  <si>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</si>
  <si>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</si>
  <si>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</si>
  <si>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</si>
  <si>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</si>
  <si>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</si>
  <si>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</si>
  <si>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</si>
  <si>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</si>
  <si>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</si>
  <si>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</si>
  <si>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</si>
  <si>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</si>
  <si>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</si>
  <si>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</si>
  <si>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</si>
  <si>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</si>
  <si>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</si>
  <si>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</si>
  <si>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</si>
  <si>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</si>
  <si>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</si>
  <si>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</si>
  <si>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</si>
  <si>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</si>
  <si>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</si>
  <si>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</si>
  <si>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</si>
  <si>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</si>
  <si>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</si>
  <si>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</si>
  <si>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</si>
  <si>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</si>
  <si>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</si>
  <si>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</si>
  <si>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</si>
  <si>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</si>
  <si>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</si>
  <si>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</si>
  <si>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</si>
  <si>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</si>
  <si>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</si>
  <si>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</si>
  <si>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</si>
  <si>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</si>
  <si>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</si>
  <si>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</si>
  <si>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</si>
  <si>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</si>
  <si>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</si>
  <si>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</si>
  <si>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</si>
  <si>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</si>
  <si>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</si>
  <si>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</si>
  <si>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</si>
  <si>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</si>
  <si>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</si>
  <si>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</si>
  <si>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</si>
  <si>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</si>
  <si>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</si>
  <si>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</si>
  <si>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</si>
  <si>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</si>
  <si>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</si>
  <si>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</si>
  <si>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</si>
  <si>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</si>
  <si>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</si>
  <si>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</si>
  <si>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</si>
  <si>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</si>
  <si>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</si>
  <si>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</si>
  <si>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</si>
  <si>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</si>
  <si>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</si>
  <si>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</si>
  <si>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</si>
  <si>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</si>
  <si>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</si>
  <si>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</si>
  <si>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</si>
  <si>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</si>
  <si>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</si>
  <si>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</si>
  <si>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</si>
  <si>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</si>
  <si>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</si>
  <si>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</si>
  <si>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</si>
  <si>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</si>
  <si>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</si>
  <si>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</si>
  <si>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</si>
  <si>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</si>
  <si>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</si>
  <si>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</si>
  <si>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</si>
  <si>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</si>
  <si>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</si>
  <si>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</si>
  <si>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</si>
  <si>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</si>
  <si>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</si>
  <si>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</si>
  <si>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</si>
  <si>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</si>
  <si>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</si>
  <si>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</si>
  <si>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</si>
  <si>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</si>
  <si>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</si>
  <si>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</si>
  <si>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</si>
  <si>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</si>
  <si>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</si>
  <si>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</si>
  <si>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</si>
  <si>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</si>
  <si>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</si>
  <si>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</si>
  <si>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</si>
  <si>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</si>
  <si>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</si>
  <si>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</si>
  <si>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</si>
  <si>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</si>
  <si>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</si>
  <si>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</si>
  <si>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</si>
  <si>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</si>
  <si>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</si>
  <si>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</si>
  <si>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</si>
  <si>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</si>
  <si>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</si>
  <si>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</si>
  <si>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</si>
  <si>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</si>
  <si>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</si>
  <si>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</si>
  <si>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</si>
  <si>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</si>
  <si>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</si>
  <si>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</si>
  <si>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</si>
  <si>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</si>
  <si>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</si>
  <si>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</si>
  <si>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</si>
  <si>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</si>
  <si>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</si>
  <si>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</si>
  <si>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</si>
  <si>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</si>
  <si>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</si>
  <si>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</si>
  <si>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</si>
  <si>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</si>
  <si>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</si>
  <si>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</si>
  <si>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</si>
  <si>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</si>
  <si>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</si>
  <si>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</si>
  <si>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</si>
  <si>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</si>
  <si>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</si>
  <si>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</si>
  <si>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</si>
  <si>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</si>
  <si>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</si>
  <si>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</si>
  <si>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</si>
  <si>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</si>
  <si>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</si>
  <si>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</si>
  <si>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</si>
  <si>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</si>
  <si>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</si>
  <si>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</si>
  <si>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</si>
  <si>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</si>
  <si>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</si>
  <si>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</si>
  <si>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</si>
  <si>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</si>
  <si>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</si>
  <si>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</si>
  <si>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</si>
  <si>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</si>
  <si>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</si>
  <si>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</si>
  <si>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</si>
  <si>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</si>
  <si>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</si>
  <si>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</si>
  <si>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</si>
  <si>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</si>
  <si>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</si>
  <si>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</si>
  <si>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</si>
  <si>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</si>
  <si>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</si>
  <si>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</si>
  <si>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</si>
  <si>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</si>
  <si>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</si>
  <si>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</si>
  <si>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</si>
  <si>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</si>
  <si>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</si>
  <si>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</si>
  <si>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</si>
  <si>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</si>
  <si>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</si>
  <si>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</si>
  <si>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</si>
  <si>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</si>
  <si>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</si>
  <si>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</si>
  <si>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</si>
  <si>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</si>
  <si>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</si>
  <si>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</si>
  <si>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</si>
  <si>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</si>
  <si>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</si>
  <si>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</si>
  <si>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</si>
  <si>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</si>
  <si>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</si>
  <si>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</si>
  <si>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</si>
  <si>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</si>
  <si>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</si>
  <si>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</si>
  <si>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</si>
  <si>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</si>
  <si>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</si>
  <si>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</si>
  <si>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</si>
  <si>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</si>
  <si>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</si>
  <si>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</si>
  <si>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</si>
  <si>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</si>
  <si>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</si>
  <si>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</si>
  <si>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</si>
  <si>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</si>
  <si>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</si>
  <si>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</si>
  <si>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</si>
  <si>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</si>
  <si>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</si>
  <si>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</si>
  <si>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</si>
  <si>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</si>
  <si>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</si>
  <si>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</si>
  <si>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</si>
  <si>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</si>
  <si>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</si>
  <si>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</si>
  <si>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</si>
  <si>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</si>
  <si>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</si>
  <si>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</si>
  <si>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</si>
  <si>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</si>
  <si>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</si>
  <si>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</si>
  <si>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</si>
  <si>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</si>
  <si>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</si>
  <si>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</si>
  <si>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</si>
  <si>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</si>
  <si>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</si>
  <si>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</si>
  <si>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</si>
  <si>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</si>
  <si>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</si>
  <si>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</si>
  <si>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</si>
  <si>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</si>
  <si>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</si>
  <si>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</si>
  <si>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</si>
  <si>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</si>
  <si>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</si>
  <si>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</si>
  <si>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</si>
  <si>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</si>
  <si>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</si>
  <si>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</si>
  <si>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</si>
  <si>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</si>
  <si>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</si>
  <si>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</si>
  <si>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</si>
  <si>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</si>
  <si>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</si>
  <si>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</si>
  <si>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</si>
  <si>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</si>
  <si>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</si>
  <si>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</si>
  <si>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</si>
  <si>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</si>
  <si>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</si>
  <si>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</si>
  <si>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</si>
  <si>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</si>
  <si>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</si>
  <si>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</si>
  <si>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</si>
  <si>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</si>
  <si>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</si>
  <si>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</si>
  <si>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</si>
  <si>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</si>
  <si>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</si>
  <si>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</si>
  <si>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</si>
  <si>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</si>
  <si>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</si>
  <si>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</si>
  <si>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</si>
  <si>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</si>
  <si>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</si>
  <si>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</si>
  <si>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</si>
  <si>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</si>
  <si>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</si>
  <si>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</si>
  <si>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</si>
  <si>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</si>
  <si>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</si>
  <si>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</si>
  <si>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</si>
  <si>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</si>
  <si>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</si>
  <si>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</si>
  <si>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</si>
  <si>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</si>
  <si>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</si>
  <si>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</si>
  <si>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</si>
  <si>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</si>
  <si>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</si>
  <si>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</si>
  <si>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</si>
  <si>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</si>
  <si>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</si>
  <si>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</si>
  <si>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</si>
  <si>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</si>
  <si>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</si>
  <si>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</si>
  <si>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</si>
  <si>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</si>
  <si>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</si>
  <si>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</si>
  <si>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</si>
  <si>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</si>
  <si>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</si>
  <si>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</si>
  <si>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</si>
  <si>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</si>
  <si>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</si>
  <si>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</si>
  <si>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</si>
  <si>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</si>
  <si>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</si>
  <si>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</si>
  <si>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</si>
  <si>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</si>
  <si>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</si>
  <si>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</si>
  <si>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</si>
  <si>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</si>
  <si>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</si>
  <si>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</si>
  <si>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</si>
  <si>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</si>
  <si>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</si>
  <si>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</si>
  <si>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</si>
  <si>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</si>
  <si>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</si>
  <si>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</si>
  <si>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</si>
  <si>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</si>
  <si>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</si>
  <si>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</si>
  <si>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</si>
  <si>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</si>
  <si>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</si>
  <si>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</si>
  <si>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</si>
  <si>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</si>
  <si>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</si>
  <si>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</si>
  <si>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</si>
  <si>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</si>
  <si>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</si>
  <si>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</si>
  <si>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</si>
  <si>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</si>
  <si>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</si>
  <si>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</si>
  <si>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</si>
  <si>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</si>
  <si>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</si>
  <si>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</si>
  <si>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</si>
  <si>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</si>
  <si>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</si>
  <si>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</si>
  <si>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</si>
  <si>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</si>
  <si>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</si>
  <si>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</si>
  <si>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</si>
  <si>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</si>
  <si>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</si>
  <si>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</si>
  <si>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</si>
  <si>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</si>
  <si>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</si>
  <si>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</si>
  <si>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</si>
  <si>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</si>
  <si>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</si>
  <si>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</si>
  <si>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</si>
  <si>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</si>
  <si>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</si>
  <si>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</si>
  <si>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</si>
  <si>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</si>
  <si>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</si>
  <si>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</si>
  <si>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</si>
  <si>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</si>
  <si>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</si>
  <si>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</si>
  <si>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</si>
  <si>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</si>
  <si>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</si>
  <si>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</si>
  <si>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</si>
  <si>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</si>
  <si>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</si>
  <si>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</si>
  <si>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</si>
  <si>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</si>
  <si>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</si>
  <si>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</si>
  <si>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</si>
  <si>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</si>
  <si>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</si>
  <si>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</si>
  <si>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</si>
  <si>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</si>
  <si>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</si>
  <si>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</si>
  <si>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</si>
  <si>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</si>
  <si>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</si>
  <si>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</si>
  <si>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</si>
  <si>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</si>
  <si>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</si>
  <si>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</si>
  <si>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</si>
  <si>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</si>
  <si>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</si>
  <si>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</si>
  <si>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</si>
  <si>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</si>
  <si>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</si>
  <si>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</si>
  <si>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</si>
  <si>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</si>
  <si>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</si>
  <si>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</si>
  <si>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</si>
  <si>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</si>
  <si>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</si>
  <si>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</si>
  <si>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</si>
  <si>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</si>
  <si>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</si>
  <si>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</si>
  <si>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</si>
  <si>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</si>
  <si>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</si>
  <si>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</si>
  <si>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</si>
  <si>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</si>
  <si>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</si>
  <si>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</si>
  <si>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</si>
  <si>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</si>
  <si>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</si>
  <si>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</si>
  <si>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</si>
  <si>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</si>
  <si>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</si>
  <si>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</si>
  <si>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</si>
  <si>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</si>
  <si>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</si>
  <si>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</si>
  <si>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</si>
  <si>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</si>
  <si>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</si>
  <si>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</si>
  <si>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</si>
  <si>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</si>
  <si>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</si>
  <si>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</si>
  <si>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</si>
  <si>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</si>
  <si>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</si>
  <si>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</si>
  <si>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</si>
  <si>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</si>
  <si>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</si>
  <si>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</si>
  <si>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</si>
  <si>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</si>
  <si>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</si>
  <si>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</si>
  <si>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</si>
  <si>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</si>
  <si>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</si>
  <si>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</si>
  <si>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</si>
  <si>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</si>
  <si>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</si>
  <si>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</si>
  <si>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</si>
  <si>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</si>
  <si>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</si>
  <si>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</si>
  <si>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</si>
  <si>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</si>
  <si>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</si>
  <si>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</si>
  <si>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</si>
  <si>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</si>
  <si>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</si>
  <si>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</si>
  <si>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</si>
  <si>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</si>
  <si>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</si>
  <si>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</si>
  <si>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</si>
  <si>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</si>
  <si>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</si>
  <si>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</si>
  <si>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</si>
  <si>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</si>
  <si>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</si>
  <si>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</si>
  <si>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</si>
  <si>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</si>
  <si>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</si>
  <si>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</si>
  <si>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</si>
  <si>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</si>
  <si>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</si>
  <si>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</si>
  <si>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</si>
  <si>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</si>
  <si>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</si>
  <si>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</si>
  <si>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</si>
  <si>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</si>
  <si>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</si>
  <si>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</si>
  <si>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</si>
  <si>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</si>
  <si>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</si>
  <si>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</si>
  <si>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</si>
  <si>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</si>
  <si>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</si>
  <si>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</si>
  <si>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</si>
  <si>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</si>
  <si>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</si>
  <si>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</si>
  <si>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</si>
  <si>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</si>
  <si>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</si>
  <si>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</si>
  <si>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</si>
  <si>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</si>
  <si>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</si>
  <si>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</si>
  <si>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</si>
  <si>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</si>
  <si>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</si>
  <si>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</si>
  <si>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</si>
  <si>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</si>
  <si>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</si>
  <si>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</si>
  <si>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</si>
  <si>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</si>
  <si>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</si>
  <si>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</si>
  <si>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</si>
  <si>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</si>
  <si>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</si>
  <si>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</si>
  <si>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</si>
  <si>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</si>
  <si>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</si>
  <si>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</si>
  <si>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</si>
  <si>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</si>
  <si>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</si>
  <si>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</si>
  <si>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</si>
  <si>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</si>
  <si>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</si>
  <si>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</si>
  <si>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</si>
  <si>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</si>
  <si>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</si>
  <si>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</si>
  <si>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</si>
  <si>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</si>
  <si>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</si>
  <si>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</si>
  <si>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</si>
  <si>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</si>
  <si>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</si>
  <si>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</si>
  <si>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</si>
  <si>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</si>
  <si>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</si>
  <si>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</si>
  <si>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</si>
  <si>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</si>
  <si>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</si>
  <si>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</si>
  <si>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</si>
  <si>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</si>
  <si>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</si>
  <si>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</si>
  <si>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</si>
  <si>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</si>
  <si>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</si>
  <si>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</si>
  <si>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</si>
  <si>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</si>
  <si>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</si>
  <si>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</si>
  <si>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</si>
  <si>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</si>
  <si>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</si>
  <si>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</si>
  <si>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</si>
  <si>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</si>
  <si>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</si>
  <si>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</si>
  <si>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</si>
  <si>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</si>
  <si>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</si>
  <si>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</si>
  <si>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</si>
  <si>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</si>
  <si>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</si>
  <si>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</si>
  <si>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</si>
  <si>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</si>
  <si>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</si>
  <si>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</si>
  <si>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</si>
  <si>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</si>
  <si>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</si>
  <si>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</si>
  <si>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</si>
  <si>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</si>
  <si>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</si>
  <si>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</si>
  <si>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</si>
  <si>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</si>
  <si>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</si>
  <si>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</si>
  <si>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</si>
  <si>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</si>
  <si>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</si>
  <si>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</si>
  <si>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</si>
  <si>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</si>
  <si>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</si>
  <si>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</si>
  <si>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</si>
  <si>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</si>
  <si>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</si>
  <si>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</si>
  <si>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</si>
  <si>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</si>
  <si>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</si>
  <si>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</si>
  <si>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</si>
  <si>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</si>
  <si>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</si>
  <si>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</si>
  <si>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</si>
  <si>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</si>
  <si>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</si>
  <si>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</si>
  <si>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</si>
  <si>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</si>
  <si>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</si>
  <si>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</si>
  <si>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</si>
  <si>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</si>
  <si>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</si>
  <si>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</si>
  <si>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</si>
  <si>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</si>
  <si>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</si>
  <si>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</si>
  <si>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</si>
  <si>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</si>
  <si>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</si>
  <si>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</si>
  <si>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</si>
  <si>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</si>
  <si>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</si>
  <si>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</si>
  <si>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</si>
  <si>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</si>
  <si>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</si>
  <si>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</si>
  <si>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</si>
  <si>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</si>
  <si>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</si>
  <si>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</si>
  <si>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</si>
  <si>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</si>
  <si>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</si>
  <si>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</si>
  <si>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</si>
  <si>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</si>
  <si>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</si>
  <si>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</si>
  <si>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</si>
  <si>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</si>
  <si>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</si>
  <si>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</si>
  <si>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</si>
  <si>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</si>
  <si>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</si>
  <si>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</si>
  <si>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</si>
  <si>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</si>
  <si>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</si>
  <si>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</si>
  <si>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</si>
  <si>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</si>
  <si>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</si>
  <si>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</si>
  <si>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</si>
  <si>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</si>
  <si>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</si>
  <si>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</si>
  <si>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</si>
  <si>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</si>
  <si>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</si>
  <si>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</si>
  <si>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</si>
  <si>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</si>
  <si>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</si>
  <si>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</si>
  <si>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</si>
  <si>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</si>
  <si>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</si>
  <si>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</si>
  <si>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</si>
  <si>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</si>
  <si>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</si>
  <si>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</si>
  <si>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</si>
  <si>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</si>
  <si>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</si>
  <si>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</si>
  <si>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</si>
  <si>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</si>
  <si>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</si>
  <si>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</si>
  <si>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</si>
  <si>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</si>
  <si>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</si>
  <si>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</si>
  <si>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</si>
  <si>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</si>
  <si>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</si>
  <si>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</si>
  <si>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</si>
  <si>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</si>
  <si>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</si>
  <si>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</si>
  <si>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</si>
  <si>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</si>
  <si>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</si>
  <si>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</si>
  <si>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</si>
  <si>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</si>
  <si>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</si>
  <si>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</si>
  <si>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</si>
  <si>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</si>
  <si>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</si>
  <si>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</si>
  <si>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</si>
  <si>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</si>
  <si>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</si>
  <si>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</si>
  <si>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</si>
  <si>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</si>
  <si>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</si>
  <si>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</si>
  <si>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</si>
  <si>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</si>
  <si>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</si>
  <si>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</si>
  <si>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</si>
  <si>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</si>
  <si>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</si>
  <si>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</si>
  <si>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</si>
  <si>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</si>
  <si>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</si>
  <si>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</si>
  <si>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</si>
  <si>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</si>
  <si>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</si>
  <si>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</si>
  <si>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</si>
  <si>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</si>
  <si>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</si>
  <si>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</si>
  <si>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</si>
  <si>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</si>
  <si>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</si>
  <si>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</si>
  <si>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</si>
  <si>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</si>
  <si>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</si>
  <si>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</si>
  <si>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</si>
  <si>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</si>
  <si>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</si>
  <si>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</si>
  <si>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</si>
  <si>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</si>
  <si>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</si>
  <si>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</si>
  <si>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</si>
  <si>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</si>
  <si>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</si>
  <si>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</si>
  <si>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</si>
  <si>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</si>
  <si>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</si>
  <si>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</si>
  <si>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</si>
  <si>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</si>
  <si>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</si>
  <si>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</si>
  <si>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</si>
  <si>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</si>
  <si>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</si>
  <si>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</si>
  <si>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</si>
  <si>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</si>
  <si>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</si>
  <si>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</si>
  <si>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</si>
  <si>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</si>
  <si>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</si>
  <si>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</si>
  <si>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</si>
  <si>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</si>
  <si>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</si>
  <si>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</si>
  <si>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</si>
  <si>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</si>
  <si>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</si>
  <si>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</si>
  <si>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</si>
  <si>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</si>
  <si>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</si>
  <si>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</si>
  <si>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</si>
  <si>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</si>
  <si>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</si>
  <si>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</si>
  <si>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</si>
  <si>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</si>
  <si>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</si>
  <si>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</si>
  <si>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</si>
  <si>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</si>
  <si>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</si>
  <si>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</si>
  <si>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</si>
  <si>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</si>
  <si>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</si>
  <si>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</si>
  <si>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</si>
  <si>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</si>
  <si>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</si>
  <si>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</si>
  <si>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</si>
  <si>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</si>
  <si>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</si>
  <si>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</si>
  <si>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</si>
  <si>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</si>
  <si>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</si>
  <si>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</si>
  <si>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</si>
  <si>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</si>
  <si>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</si>
  <si>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</si>
  <si>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</si>
  <si>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</si>
  <si>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</si>
  <si>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</si>
  <si>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</si>
  <si>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</si>
  <si>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</si>
  <si>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</si>
  <si>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</si>
  <si>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</si>
  <si>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</si>
  <si>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</si>
  <si>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</si>
  <si>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</si>
  <si>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</si>
  <si>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</si>
  <si>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</si>
  <si>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</si>
  <si>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</si>
  <si>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</si>
  <si>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</si>
  <si>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</si>
  <si>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</si>
  <si>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</si>
  <si>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</si>
  <si>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</si>
  <si>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</si>
  <si>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</si>
  <si>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</si>
  <si>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</si>
  <si>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</si>
  <si>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</si>
  <si>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</si>
  <si>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</si>
  <si>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</si>
  <si>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</si>
  <si>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</si>
  <si>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</si>
  <si>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</si>
  <si>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</si>
  <si>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</si>
  <si>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</si>
  <si>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</si>
  <si>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</si>
  <si>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</si>
  <si>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</si>
  <si>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</si>
  <si>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</si>
  <si>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</si>
  <si>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</si>
  <si>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</si>
  <si>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</si>
  <si>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</si>
  <si>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</si>
  <si>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</si>
  <si>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</si>
  <si>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</si>
  <si>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</si>
  <si>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</si>
  <si>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</si>
  <si>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</si>
  <si>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</si>
  <si>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</si>
  <si>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</si>
  <si>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</si>
  <si>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</si>
  <si>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</si>
  <si>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</si>
  <si>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</si>
  <si>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</si>
  <si>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</si>
  <si>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</si>
  <si>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</si>
  <si>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</si>
  <si>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</si>
  <si>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</si>
  <si>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</si>
  <si>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</si>
  <si>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</si>
  <si>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</si>
  <si>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</si>
  <si>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</si>
  <si>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</si>
  <si>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</si>
  <si>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</si>
  <si>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</si>
  <si>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</si>
  <si>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</si>
  <si>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</si>
  <si>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</si>
  <si>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</si>
  <si>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</si>
  <si>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</si>
  <si>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</si>
  <si>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</si>
  <si>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</si>
  <si>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</si>
  <si>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</si>
  <si>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</si>
  <si>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</si>
  <si>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</si>
  <si>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</si>
  <si>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</si>
  <si>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</si>
  <si>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</si>
  <si>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</si>
  <si>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</si>
  <si>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</si>
  <si>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</si>
  <si>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</si>
  <si>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</si>
  <si>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</si>
  <si>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</si>
  <si>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</si>
  <si>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</si>
  <si>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</si>
  <si>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</si>
  <si>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</si>
  <si>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</si>
  <si>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</si>
  <si>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</si>
  <si>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</si>
  <si>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</si>
  <si>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</si>
  <si>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</si>
  <si>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</si>
  <si>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</si>
  <si>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</si>
  <si>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</si>
  <si>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</si>
  <si>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</si>
  <si>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</si>
  <si>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</si>
  <si>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</si>
  <si>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</si>
  <si>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</si>
  <si>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</si>
  <si>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</si>
  <si>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</si>
  <si>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</si>
  <si>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</si>
  <si>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</si>
  <si>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</si>
  <si>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</si>
  <si>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</si>
  <si>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</si>
  <si>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</si>
  <si>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</si>
  <si>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</si>
  <si>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</si>
  <si>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</si>
  <si>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</si>
  <si>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</si>
  <si>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</si>
  <si>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</si>
  <si>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</si>
  <si>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</si>
  <si>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</si>
  <si>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</si>
  <si>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</si>
  <si>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</si>
  <si>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</si>
  <si>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</si>
  <si>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</si>
  <si>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</si>
  <si>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</si>
  <si>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</si>
  <si>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</si>
  <si>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</si>
  <si>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</si>
  <si>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</si>
  <si>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</si>
  <si>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</si>
  <si>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</si>
  <si>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</si>
  <si>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</si>
  <si>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</si>
  <si>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</si>
  <si>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</si>
  <si>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</si>
  <si>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</si>
  <si>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</si>
  <si>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</si>
  <si>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</si>
  <si>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</si>
  <si>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</si>
  <si>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</si>
  <si>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</si>
  <si>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</si>
  <si>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</si>
  <si>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</si>
  <si>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</si>
  <si>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</si>
  <si>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</si>
  <si>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</si>
  <si>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</si>
  <si>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</si>
  <si>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</si>
  <si>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</si>
  <si>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</si>
  <si>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</si>
  <si>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</si>
  <si>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</si>
  <si>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</si>
  <si>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</si>
  <si>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</si>
  <si>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</si>
  <si>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</si>
  <si>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</si>
  <si>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</si>
  <si>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</si>
  <si>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</si>
  <si>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</si>
  <si>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</si>
  <si>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</si>
  <si>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</si>
  <si>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</si>
  <si>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</si>
  <si>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</si>
  <si>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</si>
  <si>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</si>
  <si>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</si>
  <si>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</si>
  <si>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</si>
  <si>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</si>
  <si>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</si>
  <si>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</si>
  <si>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</si>
  <si>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</si>
  <si>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</si>
  <si>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</si>
  <si>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</si>
  <si>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</si>
  <si>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</si>
  <si>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</si>
  <si>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</si>
  <si>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</si>
  <si>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</si>
  <si>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</si>
  <si>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</si>
  <si>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</si>
  <si>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</si>
  <si>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</si>
  <si>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</si>
  <si>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</si>
  <si>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</si>
  <si>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</si>
  <si>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</si>
  <si>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</si>
  <si>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</si>
  <si>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</si>
  <si>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</si>
  <si>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</si>
  <si>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</si>
  <si>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</si>
  <si>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</si>
  <si>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</si>
  <si>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</si>
  <si>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</si>
  <si>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</si>
  <si>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</si>
  <si>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</si>
  <si>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</si>
  <si>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</si>
  <si>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</si>
  <si>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</si>
  <si>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</si>
  <si>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</si>
  <si>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</si>
  <si>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</si>
  <si>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</si>
  <si>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</si>
  <si>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</si>
  <si>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</si>
  <si>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</si>
  <si>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</si>
  <si>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</si>
  <si>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</si>
  <si>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</si>
  <si>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</si>
  <si>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</si>
  <si>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</si>
  <si>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</si>
  <si>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</si>
  <si>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</si>
  <si>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</si>
  <si>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</si>
  <si>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</si>
  <si>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</si>
  <si>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</si>
  <si>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</si>
  <si>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</si>
  <si>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</si>
  <si>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</si>
  <si>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</si>
  <si>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</si>
  <si>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</si>
  <si>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</si>
  <si>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</si>
  <si>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</si>
  <si>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</si>
  <si>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</si>
  <si>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</si>
  <si>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</si>
  <si>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</si>
  <si>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</si>
  <si>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</si>
  <si>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</si>
  <si>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</si>
  <si>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</si>
  <si>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</si>
  <si>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</si>
  <si>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</si>
  <si>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</si>
  <si>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</si>
  <si>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</si>
  <si>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</si>
  <si>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</si>
  <si>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</si>
  <si>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</si>
  <si>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</si>
  <si>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</si>
  <si>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</si>
  <si>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</si>
  <si>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</si>
  <si>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</si>
  <si>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</si>
  <si>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</si>
  <si>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</si>
  <si>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</si>
  <si>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</si>
  <si>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</si>
  <si>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</si>
  <si>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</si>
  <si>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</si>
  <si>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</si>
  <si>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</si>
  <si>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</si>
  <si>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</si>
  <si>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</si>
  <si>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</si>
  <si>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</si>
  <si>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</si>
  <si>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</si>
  <si>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</si>
  <si>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</si>
  <si>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</si>
  <si>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</si>
  <si>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</si>
  <si>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</si>
  <si>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</si>
  <si>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</si>
  <si>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</si>
  <si>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</si>
  <si>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</si>
  <si>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</si>
  <si>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</si>
  <si>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</si>
  <si>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</si>
  <si>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</si>
  <si>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</si>
  <si>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</si>
  <si>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</si>
  <si>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</si>
  <si>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</si>
  <si>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</si>
  <si>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</si>
  <si>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</si>
  <si>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</si>
  <si>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</si>
  <si>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</si>
  <si>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</si>
  <si>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</si>
  <si>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</si>
  <si>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</si>
  <si>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</si>
  <si>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</si>
  <si>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</si>
  <si>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</si>
  <si>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</si>
  <si>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</si>
  <si>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</si>
  <si>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</si>
  <si>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</si>
  <si>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</si>
  <si>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</si>
  <si>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</si>
  <si>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</si>
  <si>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</si>
  <si>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</si>
  <si>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</si>
  <si>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</si>
  <si>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</si>
  <si>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</si>
  <si>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</si>
  <si>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</si>
  <si>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</si>
  <si>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</si>
  <si>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</si>
  <si>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</si>
  <si>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</si>
  <si>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</si>
  <si>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</si>
  <si>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</si>
  <si>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</si>
  <si>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</si>
  <si>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</si>
  <si>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</si>
  <si>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</si>
  <si>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</si>
  <si>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</si>
  <si>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</si>
  <si>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</si>
  <si>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</si>
  <si>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</si>
  <si>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</si>
  <si>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</si>
  <si>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</si>
  <si>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</si>
  <si>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</si>
  <si>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</si>
  <si>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</si>
  <si>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</si>
  <si>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</si>
  <si>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</si>
  <si>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</si>
  <si>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</si>
  <si>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</si>
  <si>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</si>
  <si>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</si>
  <si>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</si>
  <si>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</si>
  <si>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</si>
  <si>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</si>
  <si>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</si>
  <si>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</si>
  <si>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</si>
  <si>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</si>
  <si>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</si>
  <si>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</si>
  <si>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</si>
  <si>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</si>
  <si>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</si>
  <si>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</si>
  <si>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</si>
  <si>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</si>
  <si>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</si>
  <si>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</si>
  <si>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</si>
  <si>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</si>
  <si>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</si>
  <si>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</si>
  <si>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</si>
  <si>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</si>
  <si>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</si>
  <si>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</si>
  <si>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</si>
  <si>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</si>
  <si>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</si>
  <si>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</si>
  <si>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</si>
  <si>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</si>
  <si>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</si>
  <si>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</si>
  <si>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</si>
  <si>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</si>
  <si>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</si>
  <si>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</si>
  <si>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</si>
  <si>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</si>
  <si>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</si>
  <si>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</si>
  <si>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</si>
  <si>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</si>
  <si>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</si>
  <si>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</si>
  <si>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</si>
  <si>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</si>
  <si>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</si>
  <si>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</si>
  <si>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</si>
  <si>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</si>
  <si>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</si>
  <si>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</si>
  <si>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</si>
  <si>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</si>
  <si>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</si>
  <si>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</si>
  <si>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</si>
  <si>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</si>
  <si>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</si>
  <si>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</si>
  <si>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</si>
  <si>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</si>
  <si>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</si>
  <si>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</si>
  <si>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</si>
  <si>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</si>
  <si>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</si>
  <si>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</si>
  <si>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</si>
  <si>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</si>
  <si>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</si>
  <si>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</si>
  <si>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</si>
  <si>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</si>
  <si>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</si>
  <si>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</si>
  <si>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</si>
  <si>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</si>
  <si>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</si>
  <si>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</si>
  <si>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</si>
  <si>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</si>
  <si>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</si>
  <si>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</si>
  <si>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</si>
  <si>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</si>
  <si>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</si>
  <si>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</si>
  <si>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</si>
  <si>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</si>
  <si>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</si>
  <si>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</si>
  <si>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</si>
  <si>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</si>
  <si>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</si>
  <si>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</si>
  <si>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</si>
  <si>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</si>
  <si>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</si>
  <si>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</si>
  <si>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</si>
  <si>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</si>
  <si>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</si>
  <si>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</si>
  <si>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</si>
  <si>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</si>
  <si>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</si>
  <si>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</si>
  <si>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</si>
  <si>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</si>
  <si>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</si>
  <si>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</si>
  <si>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</si>
  <si>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</si>
  <si>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</si>
  <si>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</si>
  <si>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</si>
  <si>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</si>
  <si>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</si>
  <si>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</si>
  <si>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</si>
  <si>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</si>
  <si>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</si>
  <si>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</si>
  <si>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</si>
  <si>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</si>
  <si>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</si>
  <si>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</si>
  <si>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</si>
  <si>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</si>
  <si>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</si>
  <si>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</si>
  <si>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</si>
  <si>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</si>
  <si>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</si>
  <si>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</si>
  <si>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</si>
  <si>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</si>
  <si>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</si>
  <si>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</si>
  <si>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</si>
  <si>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</si>
  <si>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</si>
  <si>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</si>
  <si>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</si>
  <si>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</si>
  <si>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</si>
  <si>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</si>
  <si>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</si>
  <si>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</si>
  <si>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</si>
  <si>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</si>
  <si>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</si>
  <si>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</si>
  <si>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</si>
  <si>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</si>
  <si>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</si>
  <si>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</si>
  <si>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</si>
  <si>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</si>
  <si>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</si>
  <si>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</si>
  <si>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</si>
  <si>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</si>
  <si>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</si>
  <si>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</si>
  <si>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</si>
  <si>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</si>
  <si>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</si>
  <si>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</si>
  <si>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</si>
  <si>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</si>
  <si>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</si>
  <si>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</si>
  <si>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</si>
  <si>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</si>
  <si>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</si>
  <si>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</si>
  <si>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</si>
  <si>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</si>
  <si>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</si>
  <si>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</si>
  <si>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</si>
  <si>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</si>
  <si>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</si>
  <si>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</si>
  <si>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</si>
  <si>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</si>
  <si>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</si>
  <si>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</si>
  <si>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</si>
  <si>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</si>
  <si>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</si>
  <si>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</si>
  <si>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</si>
  <si>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</si>
  <si>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</si>
  <si>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</si>
  <si>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</si>
  <si>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</si>
  <si>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</si>
  <si>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</si>
  <si>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</si>
  <si>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</si>
  <si>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</si>
  <si>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</si>
  <si>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</si>
  <si>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</si>
  <si>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</si>
  <si>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</si>
  <si>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</si>
  <si>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</si>
  <si>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</si>
  <si>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</si>
  <si>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</si>
  <si>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</si>
  <si>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</si>
  <si>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</si>
  <si>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</si>
  <si>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</si>
  <si>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</si>
  <si>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</si>
  <si>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</si>
  <si>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</si>
  <si>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</si>
  <si>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</si>
  <si>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</si>
  <si>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</si>
  <si>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</si>
  <si>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</si>
  <si>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</si>
  <si>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</si>
  <si>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</si>
  <si>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</si>
  <si>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</si>
  <si>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</si>
  <si>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</si>
  <si>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</si>
  <si>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</si>
  <si>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</si>
  <si>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</si>
  <si>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</si>
  <si>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</si>
  <si>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</si>
  <si>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</si>
  <si>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</si>
  <si>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</si>
  <si>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</si>
  <si>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</si>
  <si>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</si>
  <si>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</si>
  <si>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</si>
  <si>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</si>
  <si>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</si>
  <si>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</si>
  <si>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</si>
  <si>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</si>
  <si>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</si>
  <si>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</si>
  <si>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</si>
  <si>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</si>
  <si>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</si>
  <si>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</si>
  <si>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</si>
  <si>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</si>
  <si>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</si>
  <si>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</si>
  <si>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</si>
  <si>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</si>
  <si>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</si>
  <si>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</si>
  <si>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</si>
  <si>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</si>
  <si>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</si>
  <si>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</si>
  <si>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</si>
  <si>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</si>
  <si>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</si>
  <si>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</si>
  <si>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</si>
  <si>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</si>
  <si>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</si>
  <si>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</si>
  <si>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</si>
  <si>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</si>
  <si>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</si>
  <si>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</si>
  <si>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</si>
  <si>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</si>
  <si>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</si>
  <si>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</si>
  <si>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</si>
  <si>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</si>
  <si>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</si>
  <si>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</si>
  <si>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</si>
  <si>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</si>
  <si>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</si>
  <si>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</si>
  <si>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</si>
  <si>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</si>
  <si>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</si>
  <si>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</si>
  <si>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</si>
  <si>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</si>
  <si>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</si>
  <si>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</si>
  <si>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</si>
  <si>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</si>
  <si>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</si>
  <si>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</si>
  <si>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</si>
  <si>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</si>
  <si>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</si>
  <si>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</si>
  <si>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</si>
  <si>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</si>
  <si>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</si>
  <si>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</si>
  <si>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</si>
  <si>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</si>
  <si>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</si>
  <si>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</si>
  <si>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</si>
  <si>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</si>
  <si>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</si>
  <si>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</si>
  <si>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</si>
  <si>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</si>
  <si>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</si>
  <si>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</si>
  <si>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</si>
  <si>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</si>
  <si>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</si>
  <si>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</si>
  <si>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</si>
  <si>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</si>
  <si>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</si>
  <si>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</si>
  <si>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</si>
  <si>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</si>
  <si>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</si>
  <si>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</si>
  <si>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</si>
  <si>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</si>
  <si>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</si>
  <si>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</si>
  <si>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</si>
  <si>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</si>
  <si>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</si>
  <si>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</si>
  <si>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</si>
  <si>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</si>
  <si>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</si>
  <si>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</si>
  <si>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</si>
  <si>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</si>
  <si>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</si>
  <si>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</si>
  <si>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</si>
  <si>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</si>
  <si>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</si>
  <si>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</si>
  <si>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</si>
  <si>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</si>
  <si>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</si>
  <si>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</si>
  <si>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</si>
  <si>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</si>
  <si>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</si>
  <si>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</si>
  <si>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</si>
  <si>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</si>
  <si>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</si>
  <si>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</si>
  <si>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</si>
  <si>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</si>
  <si>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</si>
  <si>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</si>
  <si>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</si>
  <si>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</si>
  <si>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</si>
  <si>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</si>
  <si>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</si>
  <si>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</si>
  <si>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</si>
  <si>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</si>
  <si>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</si>
  <si>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</si>
  <si>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</si>
  <si>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</si>
  <si>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</si>
  <si>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</si>
  <si>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</si>
  <si>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</si>
  <si>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</si>
  <si>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</si>
  <si>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</si>
  <si>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</si>
  <si>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</si>
  <si>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</si>
  <si>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</si>
  <si>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</si>
  <si>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</si>
  <si>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</si>
  <si>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</si>
  <si>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</si>
  <si>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</si>
  <si>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</si>
  <si>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</si>
  <si>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</si>
  <si>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</si>
  <si>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</si>
  <si>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</si>
  <si>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</si>
  <si>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</si>
  <si>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</si>
  <si>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</si>
  <si>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</si>
  <si>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</si>
  <si>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</si>
  <si>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</si>
  <si>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</si>
  <si>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</si>
  <si>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</si>
  <si>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</si>
  <si>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</si>
  <si>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</si>
  <si>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</si>
  <si>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</si>
  <si>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</si>
  <si>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</si>
  <si>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</si>
  <si>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</si>
  <si>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</si>
  <si>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</si>
  <si>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</si>
  <si>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</si>
  <si>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</si>
  <si>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</si>
  <si>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</si>
  <si>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</si>
  <si>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</si>
  <si>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</si>
  <si>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</si>
  <si>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</si>
  <si>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</si>
  <si>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</si>
  <si>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</si>
  <si>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</si>
  <si>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</si>
  <si>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</si>
  <si>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</si>
  <si>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</si>
  <si>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</si>
  <si>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</si>
  <si>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</si>
  <si>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</si>
  <si>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</si>
  <si>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</si>
  <si>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</si>
  <si>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</si>
  <si>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</si>
  <si>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</si>
  <si>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</si>
  <si>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</si>
  <si>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</si>
  <si>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</si>
  <si>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</si>
  <si>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</si>
  <si>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</si>
  <si>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</si>
  <si>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</si>
  <si>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</si>
  <si>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</si>
  <si>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</si>
  <si>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</si>
  <si>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</si>
  <si>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</si>
  <si>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</si>
  <si>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</si>
  <si>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</si>
  <si>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</si>
  <si>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</si>
  <si>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</si>
  <si>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</si>
  <si>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</si>
  <si>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</si>
  <si>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</si>
  <si>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</si>
  <si>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</si>
  <si>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</si>
  <si>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</si>
  <si>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</si>
  <si>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</si>
  <si>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</si>
  <si>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</si>
  <si>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</si>
  <si>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</si>
  <si>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</si>
  <si>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</si>
  <si>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</si>
  <si>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</si>
  <si>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</si>
  <si>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</si>
  <si>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</si>
  <si>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</si>
  <si>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</si>
  <si>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</si>
  <si>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</si>
  <si>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</si>
  <si>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</si>
  <si>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</si>
  <si>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</si>
  <si>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</si>
  <si>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</si>
  <si>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</si>
  <si>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</si>
  <si>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</si>
  <si>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</si>
  <si>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</si>
  <si>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</si>
  <si>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</si>
  <si>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</si>
  <si>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</si>
  <si>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</si>
  <si>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</si>
  <si>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</si>
  <si>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</si>
  <si>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</si>
  <si>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</si>
  <si>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</si>
  <si>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</si>
  <si>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</si>
  <si>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</si>
  <si>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</si>
  <si>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</si>
  <si>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</si>
  <si>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</si>
  <si>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</si>
  <si>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</si>
  <si>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</si>
  <si>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</si>
  <si>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</si>
  <si>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</si>
  <si>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</si>
  <si>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</si>
  <si>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</si>
  <si>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</si>
  <si>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</si>
  <si>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</si>
  <si>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</si>
  <si>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</si>
  <si>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</si>
  <si>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</si>
  <si>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</si>
  <si>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</si>
  <si>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</si>
  <si>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</si>
  <si>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</si>
  <si>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</si>
  <si>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</si>
  <si>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</si>
  <si>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</si>
  <si>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</si>
  <si>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</si>
  <si>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</si>
  <si>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</si>
  <si>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</si>
  <si>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</si>
  <si>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</si>
  <si>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</si>
  <si>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</si>
  <si>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</si>
  <si>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</si>
  <si>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</si>
  <si>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</si>
  <si>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</si>
  <si>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</si>
  <si>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</si>
  <si>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</si>
  <si>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</si>
  <si>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</si>
  <si>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</si>
  <si>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</si>
  <si>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</si>
  <si>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</si>
  <si>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</si>
  <si>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</si>
  <si>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</si>
  <si>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</si>
  <si>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</si>
  <si>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</si>
  <si>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</si>
  <si>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</si>
  <si>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</si>
  <si>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</si>
  <si>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</si>
  <si>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</si>
  <si>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</si>
  <si>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</si>
  <si>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</si>
  <si>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</si>
  <si>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</si>
  <si>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</si>
  <si>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</si>
  <si>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</si>
  <si>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</si>
  <si>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</si>
  <si>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</si>
  <si>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</si>
  <si>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</si>
  <si>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</si>
  <si>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</si>
  <si>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</si>
  <si>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</si>
  <si>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</si>
  <si>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</si>
  <si>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</si>
  <si>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</si>
  <si>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</si>
  <si>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</si>
  <si>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</si>
  <si>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</si>
  <si>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</si>
  <si>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</si>
  <si>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</si>
  <si>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</si>
  <si>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</si>
  <si>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</si>
  <si>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</si>
  <si>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</si>
  <si>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</si>
  <si>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</si>
  <si>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</si>
  <si>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</si>
  <si>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</si>
  <si>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</si>
  <si>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</si>
  <si>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</si>
  <si>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</si>
  <si>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</si>
  <si>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</si>
  <si>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</si>
  <si>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</si>
  <si>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</si>
  <si>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</si>
  <si>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</si>
  <si>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</si>
  <si>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</si>
  <si>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</si>
  <si>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</si>
  <si>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</si>
  <si>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</si>
  <si>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</si>
  <si>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</si>
  <si>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</si>
  <si>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</si>
  <si>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</si>
  <si>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</si>
  <si>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</si>
  <si>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</si>
  <si>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</si>
  <si>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</si>
  <si>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</si>
  <si>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</si>
  <si>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</si>
  <si>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</si>
  <si>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</si>
  <si>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</si>
  <si>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</si>
  <si>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</si>
  <si>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</si>
  <si>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</si>
  <si>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</si>
  <si>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</si>
  <si>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</si>
  <si>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</si>
  <si>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</si>
  <si>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</si>
  <si>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</si>
  <si>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</si>
  <si>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</si>
  <si>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</si>
  <si>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</si>
  <si>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</si>
  <si>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</si>
  <si>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</si>
  <si>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</si>
  <si>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</si>
  <si>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</si>
  <si>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</si>
  <si>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</si>
  <si>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</si>
  <si>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</si>
  <si>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</si>
  <si>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</si>
  <si>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</si>
  <si>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</si>
  <si>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</si>
  <si>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</si>
  <si>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</si>
  <si>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</si>
  <si>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</si>
  <si>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</si>
  <si>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</si>
  <si>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</si>
  <si>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</si>
  <si>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</si>
  <si>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</si>
  <si>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</si>
  <si>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</si>
  <si>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</si>
  <si>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</si>
  <si>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</si>
  <si>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</si>
  <si>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</si>
  <si>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</si>
  <si>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</si>
  <si>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</si>
  <si>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</si>
  <si>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</si>
  <si>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</si>
  <si>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</si>
  <si>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</si>
  <si>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</si>
  <si>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</si>
  <si>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</si>
  <si>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</si>
  <si>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</si>
  <si>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</si>
  <si>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</si>
  <si>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</si>
  <si>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</si>
  <si>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</si>
  <si>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</si>
  <si>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</si>
  <si>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</si>
  <si>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</si>
  <si>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</si>
  <si>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</si>
  <si>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</si>
  <si>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</si>
  <si>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</si>
  <si>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</si>
  <si>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</si>
  <si>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</si>
  <si>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</si>
  <si>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</si>
  <si>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</si>
  <si>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</si>
  <si>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</si>
  <si>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</si>
  <si>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</si>
  <si>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</si>
  <si>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</si>
  <si>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</si>
  <si>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</si>
  <si>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</si>
  <si>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</si>
  <si>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</si>
  <si>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</si>
  <si>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</si>
  <si>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</si>
  <si>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</si>
  <si>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</si>
  <si>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</si>
  <si>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</si>
  <si>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</si>
  <si>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</si>
  <si>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</si>
  <si>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</si>
  <si>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</si>
  <si>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</si>
  <si>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</si>
  <si>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</si>
  <si>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</si>
  <si>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</si>
  <si>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</si>
  <si>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</si>
  <si>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</si>
  <si>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</si>
  <si>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</si>
  <si>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</si>
  <si>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</si>
  <si>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</si>
  <si>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</si>
  <si>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</si>
  <si>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</si>
  <si>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</si>
  <si>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</si>
  <si>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</si>
  <si>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</si>
  <si>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</si>
  <si>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</si>
  <si>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</si>
  <si>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</si>
  <si>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</si>
  <si>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</si>
  <si>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</si>
  <si>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</si>
  <si>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</si>
  <si>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</si>
  <si>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</si>
  <si>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</si>
  <si>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</si>
  <si>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</si>
  <si>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</si>
  <si>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</si>
  <si>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</si>
  <si>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</si>
  <si>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</si>
  <si>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</si>
  <si>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</si>
  <si>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</si>
  <si>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</si>
  <si>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</si>
  <si>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</si>
  <si>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</si>
  <si>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</si>
  <si>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</si>
  <si>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</si>
  <si>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</si>
  <si>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</si>
  <si>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</si>
  <si>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</si>
  <si>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</si>
  <si>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</si>
  <si>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</si>
  <si>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</si>
  <si>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</si>
  <si>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</si>
  <si>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</si>
  <si>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</si>
  <si>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</si>
  <si>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</si>
  <si>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</si>
  <si>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</si>
  <si>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</si>
  <si>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</si>
  <si>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</si>
  <si>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</si>
  <si>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</si>
  <si>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</si>
  <si>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</si>
  <si>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</si>
  <si>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</si>
  <si>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</si>
  <si>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</si>
  <si>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</si>
  <si>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</si>
  <si>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</si>
  <si>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</si>
  <si>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</si>
  <si>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</si>
  <si>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</si>
  <si>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</si>
  <si>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</si>
  <si>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</si>
  <si>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</si>
  <si>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</si>
  <si>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</si>
  <si>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</si>
  <si>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</si>
  <si>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</si>
  <si>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</si>
  <si>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</si>
  <si>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</si>
  <si>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</si>
  <si>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</si>
  <si>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</si>
  <si>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</si>
  <si>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</si>
  <si>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</si>
  <si>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</si>
  <si>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</si>
  <si>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</si>
  <si>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</si>
  <si>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</si>
  <si>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</si>
  <si>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</si>
  <si>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</si>
  <si>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</si>
  <si>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</si>
  <si>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</si>
  <si>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</si>
  <si>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</si>
  <si>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</si>
  <si>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</si>
  <si>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</si>
  <si>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</si>
  <si>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</si>
  <si>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</si>
  <si>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</si>
  <si>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</si>
  <si>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</si>
  <si>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</si>
  <si>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</si>
  <si>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</si>
  <si>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</si>
  <si>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</si>
  <si>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</si>
  <si>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</si>
  <si>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</si>
  <si>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</si>
  <si>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</si>
  <si>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</si>
  <si>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</si>
  <si>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</si>
  <si>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</si>
  <si>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</si>
  <si>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</si>
  <si>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</si>
  <si>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</si>
  <si>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</si>
  <si>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</si>
  <si>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</si>
  <si>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</si>
  <si>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</si>
  <si>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</si>
  <si>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</si>
  <si>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</si>
  <si>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</si>
  <si>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</si>
  <si>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</si>
  <si>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</si>
  <si>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</si>
  <si>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</si>
  <si>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</si>
  <si>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</si>
  <si>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</si>
  <si>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</si>
  <si>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</si>
  <si>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</si>
  <si>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</si>
  <si>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</si>
  <si>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</si>
  <si>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</si>
  <si>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</si>
  <si>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</si>
  <si>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</si>
  <si>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</si>
  <si>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</si>
  <si>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</si>
  <si>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</si>
  <si>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</si>
  <si>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</si>
  <si>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</si>
  <si>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</si>
  <si>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</si>
  <si>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</si>
  <si>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</si>
  <si>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</si>
  <si>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</si>
  <si>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</si>
  <si>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</si>
  <si>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</si>
  <si>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</si>
  <si>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</si>
  <si>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</si>
  <si>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</si>
  <si>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</si>
  <si>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</si>
  <si>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</si>
  <si>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</si>
  <si>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</si>
  <si>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</si>
  <si>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</si>
  <si>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</si>
  <si>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</si>
  <si>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</si>
  <si>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</si>
  <si>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</si>
  <si>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</si>
  <si>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</si>
  <si>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</si>
  <si>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</si>
  <si>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</si>
  <si>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</si>
  <si>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</si>
  <si>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</si>
  <si>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</si>
  <si>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</si>
  <si>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</si>
  <si>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</si>
  <si>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</si>
  <si>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</si>
  <si>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</si>
  <si>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</si>
  <si>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</si>
  <si>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</si>
  <si>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</si>
  <si>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</si>
  <si>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</si>
  <si>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</si>
  <si>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</si>
  <si>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</si>
  <si>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</si>
  <si>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</si>
  <si>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</si>
  <si>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</si>
  <si>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</si>
  <si>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</si>
  <si>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</si>
  <si>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</si>
  <si>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</si>
  <si>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</si>
  <si>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</si>
  <si>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</si>
  <si>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</si>
  <si>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</si>
  <si>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</si>
  <si>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</si>
  <si>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</si>
  <si>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</si>
  <si>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</si>
  <si>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</si>
  <si>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</si>
  <si>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</si>
  <si>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</si>
  <si>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</si>
  <si>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</si>
  <si>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</si>
  <si>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</si>
  <si>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</si>
  <si>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</si>
  <si>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</si>
  <si>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</si>
  <si>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</si>
  <si>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</si>
  <si>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</si>
  <si>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</si>
  <si>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</si>
  <si>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</si>
  <si>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</si>
  <si>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</si>
  <si>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</si>
  <si>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</si>
  <si>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</si>
  <si>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</si>
  <si>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</si>
  <si>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</si>
  <si>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</si>
  <si>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</si>
  <si>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</si>
  <si>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</si>
  <si>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</si>
  <si>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</si>
  <si>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</si>
  <si>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</si>
  <si>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</si>
  <si>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</si>
  <si>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</si>
  <si>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</si>
  <si>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</si>
  <si>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</si>
  <si>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</si>
  <si>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</si>
  <si>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</si>
  <si>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</si>
  <si>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</si>
  <si>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</si>
  <si>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</si>
  <si>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</si>
  <si>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</si>
  <si>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</si>
  <si>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</si>
  <si>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</si>
  <si>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</si>
  <si>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</si>
  <si>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</si>
  <si>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</si>
  <si>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</si>
  <si>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</si>
  <si>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</si>
  <si>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</si>
  <si>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</si>
  <si>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</si>
  <si>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</si>
  <si>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</si>
  <si>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</si>
  <si>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</si>
  <si>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</si>
  <si>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</si>
  <si>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</si>
  <si>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</si>
  <si>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</si>
  <si>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</si>
  <si>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</si>
  <si>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</si>
  <si>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</si>
  <si>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</si>
  <si>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</si>
  <si>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</si>
  <si>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</si>
  <si>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</si>
  <si>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</si>
  <si>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</si>
  <si>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</si>
  <si>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</si>
  <si>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</si>
  <si>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</si>
  <si>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</si>
  <si>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</si>
  <si>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</si>
  <si>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</si>
  <si>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</si>
  <si>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</si>
  <si>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</si>
  <si>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</si>
  <si>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</si>
  <si>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</si>
  <si>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</si>
  <si>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</si>
  <si>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</si>
  <si>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</si>
  <si>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</si>
  <si>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</si>
  <si>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</si>
  <si>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</si>
  <si>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</si>
  <si>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</si>
  <si>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</si>
  <si>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</si>
  <si>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</si>
  <si>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</si>
  <si>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</si>
  <si>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</si>
  <si>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</si>
  <si>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</si>
  <si>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</si>
  <si>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</si>
  <si>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</si>
  <si>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</si>
  <si>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</si>
  <si>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</si>
  <si>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</si>
  <si>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</si>
  <si>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</si>
  <si>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</si>
  <si>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</si>
  <si>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</si>
  <si>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</si>
  <si>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</si>
  <si>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</si>
  <si>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</si>
  <si>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</si>
  <si>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</si>
  <si>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</si>
  <si>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</si>
  <si>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</si>
  <si>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</si>
  <si>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</si>
  <si>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</si>
  <si>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</si>
  <si>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</si>
  <si>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</si>
  <si>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</si>
  <si>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</si>
  <si>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</si>
  <si>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</si>
  <si>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</si>
  <si>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</si>
  <si>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</si>
  <si>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</si>
  <si>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</si>
  <si>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</si>
  <si>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</si>
  <si>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</si>
  <si>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</si>
  <si>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</si>
  <si>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</si>
  <si>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</si>
  <si>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</si>
  <si>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</si>
  <si>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</si>
  <si>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</si>
  <si>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</si>
  <si>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</si>
  <si>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</si>
  <si>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</si>
  <si>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</si>
  <si>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</si>
  <si>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</si>
  <si>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</si>
  <si>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</si>
  <si>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</si>
  <si>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</si>
  <si>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</si>
  <si>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</si>
  <si>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</si>
  <si>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</si>
  <si>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</si>
  <si>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</si>
  <si>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</si>
  <si>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</si>
  <si>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</si>
  <si>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</si>
  <si>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</si>
  <si>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</si>
  <si>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</si>
  <si>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</si>
  <si>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</si>
  <si>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</si>
  <si>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</si>
  <si>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</si>
  <si>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</si>
  <si>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</si>
  <si>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</si>
  <si>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</si>
  <si>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</si>
  <si>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</si>
  <si>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</si>
  <si>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</si>
  <si>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</si>
  <si>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</si>
  <si>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</si>
  <si>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</si>
  <si>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</si>
  <si>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</si>
  <si>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</si>
  <si>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</si>
  <si>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</si>
  <si>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</si>
  <si>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</si>
  <si>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</si>
  <si>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</si>
  <si>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</si>
  <si>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</si>
  <si>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</si>
  <si>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</si>
  <si>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</si>
  <si>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</si>
  <si>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</si>
  <si>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</si>
  <si>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</si>
  <si>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</si>
  <si>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</si>
  <si>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</si>
  <si>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</si>
  <si>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</si>
  <si>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</si>
  <si>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</si>
  <si>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</si>
  <si>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</si>
  <si>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</si>
  <si>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</si>
  <si>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</si>
  <si>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</si>
  <si>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</si>
  <si>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</si>
  <si>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</si>
  <si>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</si>
  <si>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</si>
  <si>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</si>
  <si>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</si>
  <si>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</si>
  <si>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</si>
  <si>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</si>
  <si>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</si>
  <si>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</si>
  <si>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</si>
  <si>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</si>
  <si>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</si>
  <si>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</si>
  <si>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</si>
  <si>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</si>
  <si>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</si>
  <si>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</si>
  <si>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</si>
  <si>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</si>
  <si>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</si>
  <si>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</si>
  <si>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</si>
  <si>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</si>
  <si>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</si>
  <si>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</si>
  <si>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</si>
  <si>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</si>
  <si>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</si>
  <si>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</si>
  <si>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</si>
  <si>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</si>
  <si>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</si>
  <si>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</si>
  <si>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</si>
  <si>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</si>
  <si>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</si>
  <si>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</si>
  <si>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</si>
  <si>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</si>
  <si>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</si>
  <si>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</si>
  <si>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</si>
  <si>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</si>
  <si>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</si>
  <si>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</si>
  <si>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</si>
  <si>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</si>
  <si>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</si>
  <si>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</si>
  <si>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</si>
  <si>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</si>
  <si>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</si>
  <si>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</si>
  <si>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</si>
  <si>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</si>
  <si>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</si>
  <si>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</si>
  <si>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</si>
  <si>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</si>
  <si>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</si>
  <si>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</si>
  <si>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</si>
  <si>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</si>
  <si>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</si>
  <si>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</si>
  <si>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</si>
  <si>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</si>
  <si>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</si>
  <si>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</si>
  <si>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</si>
  <si>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</si>
  <si>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</si>
  <si>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</si>
  <si>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</si>
  <si>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</si>
  <si>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</si>
  <si>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</si>
  <si>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</si>
  <si>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</si>
  <si>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</si>
  <si>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</si>
  <si>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</si>
  <si>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</si>
  <si>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</si>
  <si>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</si>
  <si>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</si>
  <si>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</si>
  <si>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</si>
  <si>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</si>
  <si>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</si>
  <si>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</si>
  <si>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</si>
  <si>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</si>
  <si>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</si>
  <si>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</si>
  <si>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</si>
  <si>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</si>
  <si>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</si>
  <si>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</si>
  <si>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</si>
  <si>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</si>
  <si>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</si>
  <si>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</si>
  <si>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</si>
  <si>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</si>
  <si>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</si>
  <si>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</si>
  <si>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</si>
  <si>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</si>
  <si>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</si>
  <si>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</si>
  <si>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</si>
  <si>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</si>
  <si>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</si>
  <si>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</si>
  <si>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</si>
  <si>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</si>
  <si>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</si>
  <si>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</si>
  <si>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</si>
  <si>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</si>
  <si>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</si>
  <si>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</si>
  <si>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</si>
  <si>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</si>
  <si>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</si>
  <si>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</si>
  <si>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</si>
  <si>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</si>
  <si>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</si>
  <si>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</si>
  <si>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</si>
  <si>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</si>
  <si>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</si>
  <si>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</si>
  <si>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</si>
  <si>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</si>
  <si>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</si>
  <si>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</si>
  <si>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</si>
  <si>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</si>
  <si>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</si>
  <si>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</si>
  <si>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</si>
  <si>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</si>
  <si>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</si>
  <si>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</si>
  <si>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</si>
  <si>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</si>
  <si>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</si>
  <si>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</si>
  <si>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</si>
  <si>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</si>
  <si>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</si>
  <si>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</si>
  <si>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</si>
  <si>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</si>
  <si>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</si>
  <si>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</si>
  <si>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</si>
  <si>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</si>
  <si>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</si>
  <si>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</si>
  <si>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</si>
  <si>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</si>
  <si>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</si>
  <si>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</si>
  <si>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</si>
  <si>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</si>
  <si>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</si>
  <si>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</si>
  <si>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</si>
  <si>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</si>
  <si>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</si>
  <si>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</si>
  <si>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</si>
  <si>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</si>
  <si>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</si>
  <si>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</si>
  <si>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</si>
  <si>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</si>
  <si>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</si>
  <si>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</si>
  <si>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</si>
  <si>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</si>
  <si>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</si>
  <si>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</si>
  <si>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</si>
  <si>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</si>
  <si>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</si>
  <si>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</si>
  <si>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</si>
  <si>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</si>
  <si>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</si>
  <si>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</si>
  <si>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</si>
  <si>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</si>
  <si>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</si>
  <si>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</si>
  <si>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</si>
  <si>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</si>
  <si>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</si>
  <si>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</si>
  <si>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</si>
  <si>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</si>
  <si>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</si>
  <si>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</si>
  <si>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</si>
  <si>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</si>
  <si>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</si>
  <si>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</si>
  <si>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</si>
  <si>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</si>
  <si>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</si>
  <si>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</si>
  <si>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</si>
  <si>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</si>
  <si>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</si>
  <si>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</si>
  <si>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</si>
  <si>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</si>
  <si>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</si>
  <si>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</si>
  <si>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</si>
  <si>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</si>
  <si>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</si>
  <si>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</si>
  <si>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</si>
  <si>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</si>
  <si>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</si>
  <si>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</si>
  <si>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</si>
  <si>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</si>
  <si>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</si>
  <si>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</si>
  <si>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</si>
  <si>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</si>
  <si>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</si>
  <si>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</si>
  <si>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</si>
  <si>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</si>
  <si>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</si>
  <si>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</si>
  <si>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</si>
  <si>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</si>
  <si>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</si>
  <si>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</si>
  <si>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</si>
  <si>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</si>
  <si>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</si>
  <si>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</si>
  <si>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</si>
  <si>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</si>
  <si>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</si>
  <si>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</si>
  <si>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</si>
  <si>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</si>
  <si>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</si>
  <si>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</si>
  <si>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</si>
  <si>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</si>
  <si>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</si>
  <si>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</si>
  <si>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</si>
  <si>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</si>
  <si>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</si>
  <si>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</si>
  <si>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</si>
  <si>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</si>
  <si>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</si>
  <si>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</si>
  <si>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</si>
  <si>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</si>
  <si>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</si>
  <si>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</si>
  <si>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</si>
  <si>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</si>
  <si>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</si>
  <si>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</si>
  <si>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</si>
  <si>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</si>
  <si>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</si>
  <si>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</si>
  <si>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</si>
  <si>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</si>
  <si>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</si>
  <si>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</si>
  <si>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</si>
  <si>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</si>
  <si>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</si>
  <si>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</si>
  <si>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</si>
  <si>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</si>
  <si>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</si>
  <si>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</si>
  <si>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</si>
  <si>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</si>
  <si>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</si>
  <si>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</si>
  <si>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</si>
  <si>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</si>
  <si>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</si>
  <si>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</si>
  <si>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</si>
  <si>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</si>
  <si>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</si>
  <si>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</si>
  <si>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</si>
  <si>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</si>
  <si>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</si>
  <si>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</si>
  <si>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</si>
  <si>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</si>
  <si>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</si>
  <si>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</si>
  <si>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</si>
  <si>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</si>
  <si>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</si>
  <si>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</si>
  <si>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</si>
  <si>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</si>
  <si>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</si>
  <si>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</si>
  <si>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</si>
  <si>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</si>
  <si>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</si>
  <si>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</si>
  <si>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</si>
  <si>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</si>
  <si>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</si>
  <si>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</si>
  <si>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</si>
  <si>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</si>
  <si>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</si>
  <si>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</si>
  <si>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</si>
  <si>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</si>
  <si>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</si>
  <si>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</si>
  <si>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</si>
  <si>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</si>
  <si>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</si>
  <si>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</si>
  <si>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</si>
  <si>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</si>
  <si>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</si>
  <si>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</si>
  <si>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</si>
  <si>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</si>
  <si>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</si>
  <si>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</si>
  <si>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</si>
  <si>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</si>
  <si>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</si>
  <si>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</si>
  <si>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</si>
  <si>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</si>
  <si>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</si>
  <si>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</si>
  <si>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</si>
  <si>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</si>
  <si>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</si>
  <si>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</si>
  <si>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</si>
  <si>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</si>
  <si>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</si>
  <si>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</si>
  <si>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</si>
  <si>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</si>
  <si>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</si>
  <si>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</si>
  <si>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</si>
  <si>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</si>
  <si>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</si>
  <si>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</si>
  <si>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</si>
  <si>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</si>
  <si>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</si>
  <si>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</si>
  <si>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</si>
  <si>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</si>
  <si>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</si>
  <si>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</si>
  <si>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</si>
  <si>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</si>
  <si>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</si>
  <si>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</si>
  <si>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</si>
  <si>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</si>
  <si>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</si>
  <si>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</si>
  <si>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</si>
  <si>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</si>
  <si>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</si>
  <si>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</si>
  <si>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</si>
  <si>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</si>
  <si>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</si>
  <si>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</si>
  <si>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</si>
  <si>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</si>
  <si>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</si>
  <si>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</si>
  <si>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</si>
  <si>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</si>
  <si>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</si>
  <si>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</si>
  <si>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</si>
  <si>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</si>
  <si>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</si>
  <si>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</si>
  <si>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</si>
  <si>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</si>
  <si>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</si>
  <si>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</si>
  <si>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</si>
  <si>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</si>
  <si>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</si>
  <si>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</si>
  <si>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</si>
  <si>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</si>
  <si>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</si>
  <si>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</si>
  <si>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</si>
  <si>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</si>
  <si>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</si>
  <si>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</si>
  <si>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</si>
  <si>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</si>
  <si>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</si>
  <si>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</si>
  <si>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</si>
  <si>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</si>
  <si>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</si>
  <si>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</si>
  <si>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</si>
  <si>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</si>
  <si>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</si>
  <si>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</si>
  <si>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</si>
  <si>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</si>
  <si>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</si>
  <si>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</si>
  <si>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</si>
  <si>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</si>
  <si>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</si>
  <si>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</si>
  <si>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</si>
  <si>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</si>
  <si>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</si>
  <si>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</si>
  <si>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</si>
  <si>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</si>
  <si>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</si>
  <si>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</si>
  <si>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</si>
  <si>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</si>
  <si>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</si>
  <si>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</si>
  <si>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</si>
  <si>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</si>
  <si>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</si>
  <si>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</si>
  <si>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</si>
  <si>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</si>
  <si>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</si>
  <si>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</si>
  <si>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</si>
  <si>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</si>
  <si>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</si>
  <si>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</si>
  <si>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</si>
  <si>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</si>
  <si>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</si>
  <si>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</si>
  <si>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</si>
  <si>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</si>
  <si>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</si>
  <si>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</si>
  <si>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</si>
  <si>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</si>
  <si>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</si>
  <si>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</si>
  <si>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</si>
  <si>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</si>
  <si>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</si>
  <si>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</si>
  <si>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</si>
  <si>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</si>
  <si>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</si>
  <si>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</si>
  <si>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</si>
  <si>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</si>
  <si>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</si>
  <si>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</si>
  <si>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</si>
  <si>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</si>
  <si>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</si>
  <si>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</si>
  <si>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</si>
  <si>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</si>
  <si>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</si>
  <si>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</si>
  <si>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</si>
  <si>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</si>
  <si>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</si>
  <si>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</si>
  <si>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</si>
  <si>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</si>
  <si>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</si>
  <si>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</si>
  <si>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</si>
  <si>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</si>
  <si>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</si>
  <si>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</si>
  <si>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</si>
  <si>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</si>
  <si>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</si>
  <si>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</si>
  <si>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</si>
  <si>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</si>
  <si>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</si>
  <si>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</si>
  <si>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</si>
  <si>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</si>
  <si>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</si>
  <si>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</si>
  <si>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</si>
  <si>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</si>
  <si>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</si>
  <si>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</si>
  <si>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</si>
  <si>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</si>
  <si>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</si>
  <si>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</si>
  <si>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</si>
  <si>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</si>
  <si>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</si>
  <si>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</si>
  <si>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</si>
  <si>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</si>
  <si>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</si>
  <si>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</si>
  <si>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</si>
  <si>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</si>
  <si>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</si>
  <si>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</si>
  <si>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</si>
  <si>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</si>
  <si>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</si>
  <si>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</si>
  <si>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</si>
  <si>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</si>
  <si>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</si>
  <si>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</si>
  <si>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</si>
  <si>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</si>
  <si>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</si>
  <si>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</si>
  <si>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</si>
  <si>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</si>
  <si>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</si>
  <si>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</si>
  <si>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</si>
  <si>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</si>
  <si>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</si>
  <si>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</si>
  <si>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</si>
  <si>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</si>
  <si>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</si>
  <si>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</si>
  <si>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</si>
  <si>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</si>
  <si>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</si>
  <si>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</si>
  <si>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</si>
  <si>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</si>
  <si>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</si>
  <si>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</si>
  <si>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</si>
  <si>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</si>
  <si>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</si>
  <si>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</si>
  <si>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</si>
  <si>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</si>
  <si>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</si>
  <si>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</si>
  <si>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</si>
  <si>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</si>
  <si>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</si>
  <si>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</si>
  <si>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</si>
  <si>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</si>
  <si>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</si>
  <si>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</si>
  <si>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</si>
  <si>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</si>
  <si>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</si>
  <si>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</si>
  <si>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</si>
  <si>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</si>
  <si>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</si>
  <si>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</si>
  <si>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</si>
  <si>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</si>
  <si>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</si>
  <si>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</si>
  <si>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</si>
  <si>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</si>
  <si>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</si>
  <si>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</si>
  <si>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</si>
  <si>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</si>
  <si>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</si>
  <si>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</si>
  <si>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</si>
  <si>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</si>
  <si>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</si>
  <si>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</si>
  <si>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</si>
  <si>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</si>
  <si>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</si>
  <si>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</si>
  <si>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</si>
  <si>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</si>
  <si>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</si>
  <si>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</si>
  <si>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</si>
  <si>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</si>
  <si>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</si>
  <si>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</si>
  <si>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</si>
  <si>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</si>
  <si>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</si>
  <si>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</si>
  <si>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</si>
  <si>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</si>
  <si>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</si>
  <si>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</si>
  <si>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</si>
  <si>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</si>
  <si>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</si>
  <si>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</si>
  <si>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</si>
  <si>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</si>
  <si>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</si>
  <si>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</si>
  <si>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</si>
  <si>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</si>
  <si>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</si>
  <si>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</si>
  <si>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</si>
  <si>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</si>
  <si>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</si>
  <si>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</si>
  <si>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</si>
  <si>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</si>
  <si>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</si>
  <si>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</si>
  <si>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</si>
  <si>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</si>
  <si>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</si>
  <si>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</si>
  <si>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</si>
  <si>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</si>
  <si>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</si>
  <si>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</si>
  <si>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</si>
  <si>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</si>
  <si>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</si>
  <si>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</si>
  <si>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</si>
  <si>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</si>
  <si>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</si>
  <si>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</si>
  <si>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</si>
  <si>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</si>
  <si>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</si>
  <si>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</si>
  <si>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</si>
  <si>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</si>
  <si>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</si>
  <si>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</si>
  <si>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</si>
  <si>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</si>
  <si>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</si>
  <si>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</si>
  <si>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</si>
  <si>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</si>
  <si>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</si>
  <si>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</si>
  <si>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</si>
  <si>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</si>
  <si>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</si>
  <si>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</si>
  <si>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</si>
  <si>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</si>
  <si>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</si>
  <si>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</si>
  <si>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</si>
  <si>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</si>
  <si>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</si>
  <si>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</si>
  <si>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</si>
  <si>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</si>
  <si>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</si>
  <si>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</si>
  <si>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</si>
  <si>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</si>
  <si>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</si>
  <si>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</si>
  <si>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</si>
  <si>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</si>
  <si>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</si>
  <si>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</si>
  <si>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</si>
  <si>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</si>
  <si>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</si>
  <si>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</si>
  <si>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</si>
  <si>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</si>
  <si>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</si>
  <si>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</si>
  <si>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</si>
  <si>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</si>
  <si>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</si>
  <si>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</si>
  <si>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</si>
  <si>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</si>
  <si>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</si>
  <si>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</si>
  <si>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</si>
  <si>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</si>
  <si>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</si>
  <si>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</si>
  <si>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</si>
  <si>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</si>
  <si>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</si>
  <si>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</si>
  <si>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</si>
  <si>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</si>
  <si>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</si>
  <si>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</si>
  <si>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</si>
  <si>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</si>
  <si>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</si>
  <si>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</si>
  <si>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</si>
  <si>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</si>
  <si>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</si>
  <si>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</si>
  <si>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</si>
  <si>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</si>
  <si>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</si>
  <si>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</si>
  <si>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</si>
  <si>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</si>
  <si>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</si>
  <si>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</si>
  <si>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</si>
  <si>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</si>
  <si>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</si>
  <si>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</si>
  <si>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</si>
  <si>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</si>
  <si>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</si>
  <si>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</si>
  <si>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</si>
  <si>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</si>
  <si>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</si>
  <si>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</si>
  <si>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</si>
  <si>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</si>
  <si>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</si>
  <si>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</si>
  <si>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</si>
  <si>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</si>
  <si>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</si>
  <si>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</si>
  <si>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</si>
  <si>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</si>
  <si>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</si>
  <si>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</si>
  <si>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</si>
  <si>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</si>
  <si>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</si>
  <si>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</si>
  <si>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</si>
  <si>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</si>
  <si>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</si>
  <si>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</si>
  <si>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</si>
  <si>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</si>
  <si>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</si>
  <si>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</si>
  <si>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</si>
  <si>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</si>
  <si>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</si>
  <si>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</si>
  <si>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</si>
  <si>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</si>
  <si>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</si>
  <si>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</si>
  <si>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</si>
  <si>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</si>
  <si>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</si>
  <si>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</si>
  <si>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</si>
  <si>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</si>
  <si>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</si>
  <si>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</si>
  <si>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</si>
  <si>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</si>
  <si>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</si>
  <si>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</si>
  <si>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</si>
  <si>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</si>
  <si>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</si>
  <si>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</si>
  <si>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</si>
  <si>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</si>
  <si>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</si>
  <si>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</si>
  <si>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</si>
  <si>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</si>
  <si>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</si>
  <si>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</si>
  <si>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</si>
  <si>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</si>
  <si>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</si>
  <si>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</si>
  <si>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</si>
  <si>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</si>
  <si>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</si>
  <si>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</si>
  <si>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</si>
  <si>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</si>
  <si>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</si>
  <si>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</si>
  <si>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</si>
  <si>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</si>
  <si>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</si>
  <si>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</si>
  <si>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</si>
  <si>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</si>
  <si>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</si>
  <si>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</si>
  <si>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</si>
  <si>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</si>
  <si>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</si>
  <si>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</si>
  <si>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</si>
  <si>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</si>
  <si>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</si>
  <si>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</si>
  <si>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</si>
  <si>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</si>
  <si>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</si>
  <si>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</si>
  <si>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</si>
  <si>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</si>
  <si>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</si>
  <si>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</si>
  <si>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</si>
  <si>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</si>
  <si>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</si>
  <si>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</si>
  <si>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</si>
  <si>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</si>
  <si>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</si>
  <si>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</si>
  <si>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</si>
  <si>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</si>
  <si>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</si>
  <si>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</si>
  <si>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</si>
  <si>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</si>
  <si>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</si>
  <si>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</si>
  <si>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</si>
  <si>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</si>
  <si>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</si>
  <si>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</si>
  <si>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</si>
  <si>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</si>
  <si>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</si>
  <si>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</si>
  <si>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</si>
  <si>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</si>
  <si>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</si>
  <si>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</si>
  <si>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</si>
  <si>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</si>
  <si>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</si>
  <si>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</si>
  <si>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</si>
  <si>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</si>
  <si>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</si>
  <si>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</si>
  <si>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</si>
  <si>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</si>
  <si>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</si>
  <si>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</si>
  <si>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</si>
  <si>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</si>
  <si>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</si>
  <si>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</si>
  <si>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</si>
  <si>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</si>
  <si>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</si>
  <si>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</si>
  <si>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</si>
  <si>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</si>
  <si>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</si>
  <si>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</si>
  <si>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</si>
  <si>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</si>
  <si>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</si>
  <si>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</si>
  <si>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</si>
  <si>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</si>
  <si>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</si>
  <si>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</si>
  <si>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</si>
  <si>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</si>
  <si>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</si>
  <si>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</si>
  <si>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</si>
  <si>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</si>
  <si>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</si>
  <si>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</si>
  <si>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</si>
  <si>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</si>
  <si>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</si>
  <si>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</si>
  <si>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</si>
  <si>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</si>
  <si>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</si>
  <si>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</si>
  <si>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</si>
  <si>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</si>
  <si>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</si>
  <si>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</si>
  <si>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</si>
  <si>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</si>
  <si>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</si>
  <si>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</si>
  <si>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</si>
  <si>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</si>
  <si>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</si>
  <si>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</si>
  <si>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</si>
  <si>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</si>
  <si>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</si>
  <si>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</si>
  <si>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</si>
  <si>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</si>
  <si>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</si>
  <si>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</si>
  <si>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</si>
  <si>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</si>
  <si>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</si>
  <si>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</si>
  <si>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</si>
  <si>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</si>
  <si>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</si>
  <si>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</si>
  <si>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</si>
  <si>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</si>
  <si>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</si>
  <si>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</si>
  <si>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</si>
  <si>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</si>
  <si>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</si>
  <si>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</si>
  <si>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</si>
  <si>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</si>
  <si>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</si>
  <si>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</si>
  <si>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</si>
  <si>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</si>
  <si>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</si>
  <si>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</si>
  <si>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</si>
  <si>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</si>
  <si>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</si>
  <si>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</si>
  <si>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</si>
  <si>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</si>
  <si>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</si>
  <si>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</si>
  <si>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</si>
  <si>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</si>
  <si>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</si>
  <si>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</si>
  <si>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</si>
  <si>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</si>
  <si>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</si>
  <si>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</si>
  <si>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</si>
  <si>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</si>
  <si>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</si>
  <si>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</si>
  <si>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</si>
  <si>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</si>
  <si>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</si>
  <si>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</si>
  <si>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</si>
  <si>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</si>
  <si>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</si>
  <si>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</si>
  <si>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</si>
  <si>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</si>
  <si>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</si>
  <si>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</si>
  <si>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</si>
  <si>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</si>
  <si>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</si>
  <si>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</si>
  <si>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</si>
  <si>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</si>
  <si>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</si>
  <si>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</si>
  <si>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</si>
  <si>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</si>
  <si>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</si>
  <si>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</si>
  <si>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</si>
  <si>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</si>
  <si>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</si>
  <si>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</si>
  <si>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</si>
  <si>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</si>
  <si>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</si>
  <si>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</si>
  <si>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</si>
  <si>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</si>
  <si>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</si>
  <si>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</si>
  <si>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</si>
  <si>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</si>
  <si>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</si>
  <si>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</si>
  <si>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</si>
  <si>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</si>
  <si>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</si>
  <si>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</si>
  <si>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</si>
  <si>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</si>
  <si>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</si>
  <si>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</si>
  <si>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</si>
  <si>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</si>
  <si>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</si>
  <si>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</si>
  <si>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</si>
  <si>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</si>
  <si>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</si>
  <si>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</si>
  <si>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</si>
  <si>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</si>
  <si>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</si>
  <si>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</si>
  <si>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</si>
  <si>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</si>
  <si>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</si>
  <si>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</si>
  <si>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</si>
  <si>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</si>
  <si>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</si>
  <si>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</si>
  <si>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</si>
  <si>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</si>
  <si>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</si>
  <si>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</si>
  <si>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</si>
  <si>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</si>
  <si>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</si>
  <si>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</si>
  <si>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</si>
  <si>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</si>
  <si>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</si>
  <si>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</si>
  <si>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</si>
  <si>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</si>
  <si>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</si>
  <si>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</si>
  <si>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</si>
  <si>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</si>
  <si>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</si>
  <si>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</si>
  <si>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</si>
  <si>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</si>
  <si>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</si>
  <si>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</si>
  <si>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</si>
  <si>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</si>
  <si>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</si>
  <si>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</si>
  <si>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</si>
  <si>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</si>
  <si>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</si>
  <si>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</si>
  <si>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</si>
  <si>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</si>
  <si>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</si>
  <si>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</si>
  <si>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</si>
  <si>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</si>
  <si>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</si>
  <si>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</si>
  <si>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</si>
  <si>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</si>
  <si>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</si>
  <si>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</si>
  <si>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</si>
  <si>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</si>
  <si>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</si>
  <si>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</si>
  <si>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</si>
  <si>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</si>
  <si>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</si>
  <si>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</si>
  <si>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</si>
  <si>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</si>
  <si>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</si>
  <si>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</si>
  <si>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</si>
  <si>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</si>
  <si>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</si>
  <si>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</si>
  <si>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</si>
  <si>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</si>
  <si>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</si>
  <si>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</si>
  <si>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</si>
  <si>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</si>
  <si>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</si>
  <si>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</si>
  <si>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</si>
  <si>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</si>
  <si>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</si>
  <si>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</si>
  <si>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</si>
  <si>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</si>
  <si>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</si>
  <si>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</si>
  <si>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</si>
  <si>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</si>
  <si>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</si>
  <si>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</si>
  <si>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</si>
  <si>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</si>
  <si>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</si>
  <si>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</si>
  <si>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</si>
  <si>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</si>
  <si>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</si>
  <si>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</si>
  <si>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</si>
  <si>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</si>
  <si>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</si>
  <si>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</si>
  <si>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</si>
  <si>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</si>
  <si>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</si>
  <si>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</si>
  <si>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</si>
  <si>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</si>
  <si>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</si>
  <si>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</si>
  <si>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</si>
  <si>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</si>
  <si>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</si>
  <si>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</si>
  <si>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</si>
  <si>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</si>
  <si>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</si>
  <si>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</si>
  <si>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</si>
  <si>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</si>
  <si>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</si>
  <si>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</si>
  <si>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</si>
  <si>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</si>
  <si>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</si>
  <si>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</si>
  <si>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</si>
  <si>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</si>
  <si>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</si>
  <si>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</si>
  <si>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</si>
  <si>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</si>
  <si>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</si>
  <si>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</si>
  <si>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</si>
  <si>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</si>
  <si>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</si>
  <si>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</si>
  <si>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</si>
  <si>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</si>
  <si>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</si>
  <si>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</si>
  <si>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</si>
  <si>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</si>
  <si>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</si>
  <si>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</si>
  <si>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</si>
  <si>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</si>
  <si>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</si>
  <si>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</si>
  <si>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</si>
  <si>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</si>
  <si>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</si>
  <si>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</si>
  <si>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</si>
  <si>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</si>
  <si>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</si>
  <si>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</si>
  <si>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</si>
  <si>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</si>
  <si>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</si>
  <si>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</si>
  <si>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</si>
  <si>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</si>
  <si>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</si>
  <si>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</si>
  <si>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</si>
  <si>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</si>
  <si>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</si>
  <si>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</si>
  <si>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</si>
  <si>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</si>
  <si>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</si>
  <si>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</si>
  <si>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</si>
  <si>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</si>
  <si>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</si>
  <si>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</si>
  <si>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</si>
  <si>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</si>
  <si>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</si>
  <si>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</si>
  <si>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</si>
  <si>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</si>
  <si>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</si>
  <si>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</si>
  <si>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</si>
  <si>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</si>
  <si>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</si>
  <si>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</si>
  <si>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</si>
  <si>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</si>
  <si>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</si>
  <si>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</si>
  <si>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</si>
  <si>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</si>
  <si>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</si>
  <si>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</si>
  <si>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</si>
  <si>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</si>
  <si>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</si>
  <si>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</si>
  <si>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</si>
  <si>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</si>
  <si>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</si>
  <si>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</si>
  <si>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</si>
  <si>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</si>
  <si>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</si>
  <si>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</si>
  <si>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</si>
  <si>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</si>
  <si>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</si>
  <si>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</si>
  <si>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</si>
  <si>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</si>
  <si>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</si>
  <si>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</si>
  <si>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</si>
  <si>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</si>
  <si>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</si>
  <si>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</si>
  <si>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</si>
  <si>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</si>
  <si>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</si>
  <si>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</si>
  <si>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</si>
  <si>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</si>
  <si>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</si>
  <si>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</si>
  <si>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</si>
  <si>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</si>
  <si>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</si>
  <si>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</si>
  <si>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</si>
  <si>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</si>
  <si>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</si>
  <si>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</si>
  <si>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</si>
  <si>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</si>
  <si>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</si>
  <si>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</si>
  <si>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</si>
  <si>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</si>
  <si>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</si>
  <si>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</si>
  <si>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</si>
  <si>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</si>
  <si>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</si>
  <si>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</si>
  <si>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</si>
  <si>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</si>
  <si>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</si>
  <si>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</si>
  <si>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</si>
  <si>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</si>
  <si>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</si>
  <si>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</si>
  <si>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</si>
  <si>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</si>
  <si>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</si>
  <si>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</si>
  <si>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</si>
  <si>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</si>
  <si>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</si>
  <si>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</si>
  <si>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</si>
  <si>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</si>
  <si>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</si>
  <si>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</si>
  <si>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</si>
  <si>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</si>
  <si>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</si>
  <si>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</si>
  <si>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</si>
  <si>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</si>
  <si>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</si>
  <si>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</si>
  <si>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</si>
  <si>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</si>
  <si>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</si>
  <si>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</si>
  <si>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</si>
  <si>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</si>
  <si>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</si>
  <si>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</si>
  <si>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</si>
  <si>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</si>
  <si>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</si>
  <si>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</si>
  <si>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</si>
  <si>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</si>
  <si>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</si>
  <si>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</si>
  <si>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</si>
  <si>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</si>
  <si>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</si>
  <si>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</si>
  <si>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</si>
  <si>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</si>
  <si>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</si>
  <si>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</si>
  <si>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</si>
  <si>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</si>
  <si>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</si>
  <si>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</si>
  <si>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</si>
  <si>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</si>
  <si>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</si>
  <si>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</si>
  <si>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</si>
  <si>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</si>
  <si>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</si>
  <si>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</si>
  <si>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</si>
  <si>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</si>
  <si>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</si>
  <si>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</si>
  <si>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</si>
  <si>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</si>
  <si>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</si>
  <si>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</si>
  <si>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</si>
  <si>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</si>
  <si>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</si>
  <si>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</si>
  <si>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</si>
  <si>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</si>
  <si>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</si>
  <si>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</si>
  <si>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</si>
  <si>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</si>
  <si>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</si>
  <si>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</si>
  <si>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</si>
  <si>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</si>
  <si>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</si>
  <si>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</si>
  <si>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</si>
  <si>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</si>
  <si>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</si>
  <si>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</si>
  <si>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</si>
  <si>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</si>
  <si>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</si>
  <si>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</si>
  <si>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</si>
  <si>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</si>
  <si>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</si>
  <si>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</si>
  <si>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</si>
  <si>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</si>
  <si>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</si>
  <si>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</si>
  <si>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</si>
  <si>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</si>
  <si>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</si>
  <si>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</si>
  <si>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</si>
  <si>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</si>
  <si>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</si>
  <si>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</si>
  <si>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</si>
  <si>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</si>
  <si>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</si>
  <si>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</si>
  <si>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</si>
  <si>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</si>
  <si>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</si>
  <si>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</si>
  <si>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</si>
  <si>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</si>
  <si>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</si>
  <si>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</si>
  <si>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</si>
  <si>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</si>
  <si>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</si>
  <si>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</si>
  <si>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</si>
  <si>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</si>
  <si>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</si>
  <si>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</si>
  <si>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</si>
  <si>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</si>
  <si>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</si>
  <si>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</si>
  <si>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</si>
  <si>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</si>
  <si>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</si>
  <si>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</si>
  <si>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</si>
  <si>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</si>
  <si>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</si>
  <si>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</si>
  <si>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</si>
  <si>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</si>
  <si>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</si>
  <si>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</si>
  <si>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</si>
  <si>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</si>
  <si>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</si>
  <si>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</si>
  <si>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</si>
  <si>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</si>
  <si>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</si>
  <si>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</si>
  <si>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</si>
  <si>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</si>
  <si>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</si>
  <si>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</si>
  <si>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</si>
  <si>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</si>
  <si>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</si>
  <si>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</si>
  <si>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</si>
  <si>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</si>
  <si>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</si>
  <si>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</si>
  <si>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</si>
  <si>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</si>
  <si>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</si>
  <si>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</si>
  <si>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</si>
  <si>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</si>
  <si>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</si>
  <si>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</si>
  <si>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</si>
  <si>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</si>
  <si>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</si>
  <si>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</si>
  <si>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</si>
  <si>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</si>
  <si>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</si>
  <si>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</si>
  <si>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</si>
  <si>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</si>
  <si>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</si>
  <si>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</si>
  <si>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</si>
  <si>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</si>
  <si>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</si>
  <si>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</si>
  <si>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</si>
  <si>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</si>
  <si>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</si>
  <si>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</si>
  <si>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</si>
  <si>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</si>
  <si>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</si>
  <si>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</si>
  <si>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</si>
  <si>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</si>
  <si>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</si>
  <si>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</si>
  <si>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</si>
  <si>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</si>
  <si>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</si>
  <si>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</si>
  <si>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</si>
  <si>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</si>
  <si>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</si>
  <si>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</si>
  <si>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</si>
  <si>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</si>
  <si>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</si>
  <si>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</si>
  <si>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</si>
  <si>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</si>
  <si>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</si>
  <si>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</si>
  <si>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</si>
  <si>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</si>
  <si>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</si>
  <si>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</si>
  <si>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</si>
  <si>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</si>
  <si>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</si>
  <si>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</si>
  <si>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</si>
  <si>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</si>
  <si>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</si>
  <si>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</si>
  <si>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</si>
  <si>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</si>
  <si>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</si>
  <si>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</si>
  <si>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</si>
  <si>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</si>
  <si>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</si>
  <si>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</si>
  <si>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</si>
  <si>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</si>
  <si>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</si>
  <si>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</si>
  <si>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</si>
  <si>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</si>
  <si>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</si>
  <si>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</si>
  <si>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</si>
  <si>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</si>
  <si>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</si>
  <si>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</si>
  <si>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</si>
  <si>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</si>
  <si>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</si>
  <si>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</si>
  <si>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</si>
  <si>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</si>
  <si>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</si>
  <si>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</si>
  <si>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</si>
  <si>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</si>
  <si>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</si>
  <si>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</si>
  <si>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</si>
  <si>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</si>
  <si>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</si>
  <si>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</si>
  <si>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</si>
  <si>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</si>
  <si>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</si>
  <si>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</si>
  <si>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</si>
  <si>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</si>
  <si>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</si>
  <si>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</si>
  <si>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</si>
  <si>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</si>
  <si>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</si>
  <si>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</si>
  <si>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</si>
  <si>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</si>
  <si>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</si>
  <si>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</si>
  <si>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</si>
  <si>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</si>
  <si>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</si>
  <si>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</si>
  <si>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</si>
  <si>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</si>
  <si>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</si>
  <si>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</si>
  <si>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</si>
  <si>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</si>
  <si>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</si>
  <si>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</si>
  <si>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</si>
  <si>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</si>
  <si>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</si>
  <si>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</si>
  <si>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</si>
  <si>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</si>
  <si>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</si>
  <si>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</si>
  <si>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</si>
  <si>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</si>
  <si>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</si>
  <si>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</si>
  <si>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</si>
  <si>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</si>
  <si>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</si>
  <si>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</si>
  <si>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</si>
  <si>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</si>
  <si>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</si>
  <si>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</si>
  <si>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</si>
  <si>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</si>
  <si>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</si>
  <si>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</si>
  <si>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</si>
  <si>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</si>
  <si>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</si>
  <si>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</si>
  <si>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</si>
  <si>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</si>
  <si>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</si>
  <si>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</si>
  <si>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</si>
  <si>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</si>
  <si>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</si>
  <si>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</si>
  <si>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</si>
  <si>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</si>
  <si>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</si>
  <si>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</si>
  <si>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</si>
  <si>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</si>
  <si>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</si>
  <si>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</si>
  <si>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</si>
  <si>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</si>
  <si>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</si>
  <si>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</si>
  <si>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</si>
  <si>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</si>
  <si>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</si>
  <si>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</si>
  <si>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</si>
  <si>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</si>
  <si>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</si>
  <si>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</si>
  <si>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</si>
  <si>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</si>
  <si>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</si>
  <si>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</si>
  <si>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</si>
  <si>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</si>
  <si>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</si>
  <si>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</si>
  <si>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</si>
  <si>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</si>
  <si>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</si>
  <si>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</si>
  <si>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</si>
  <si>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</si>
  <si>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</si>
  <si>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</si>
  <si>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</si>
  <si>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</si>
  <si>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</si>
  <si>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</si>
  <si>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</si>
  <si>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</si>
  <si>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</si>
  <si>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</si>
  <si>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</si>
  <si>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</si>
  <si>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</si>
  <si>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</si>
  <si>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</si>
  <si>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</si>
  <si>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</si>
  <si>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</si>
  <si>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</si>
  <si>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</si>
  <si>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</si>
  <si>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</si>
  <si>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</si>
  <si>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</si>
  <si>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</si>
  <si>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</si>
  <si>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</si>
  <si>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</si>
  <si>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</si>
  <si>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</si>
  <si>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</si>
  <si>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</si>
  <si>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</si>
  <si>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</si>
  <si>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</si>
  <si>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</si>
  <si>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</si>
  <si>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</si>
  <si>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</si>
  <si>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</si>
  <si>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</si>
  <si>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</si>
  <si>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</si>
  <si>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</si>
  <si>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</si>
  <si>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</si>
  <si>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</si>
  <si>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</si>
  <si>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</si>
  <si>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</si>
  <si>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</si>
  <si>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</si>
  <si>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</si>
  <si>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</si>
  <si>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</si>
  <si>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</si>
  <si>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</si>
  <si>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</si>
  <si>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</si>
  <si>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</si>
  <si>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</si>
  <si>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</si>
  <si>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</si>
  <si>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</si>
  <si>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</si>
  <si>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</si>
  <si>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</si>
  <si>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</si>
  <si>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</si>
  <si>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</si>
  <si>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</si>
  <si>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</si>
  <si>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</si>
  <si>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</si>
  <si>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</si>
  <si>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</si>
  <si>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</si>
  <si>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</si>
  <si>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</si>
  <si>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</si>
  <si>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</si>
  <si>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</si>
  <si>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</si>
  <si>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</si>
  <si>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</si>
  <si>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</si>
  <si>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</si>
  <si>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</si>
  <si>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</si>
  <si>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</si>
  <si>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</si>
  <si>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</si>
  <si>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</si>
  <si>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</si>
  <si>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</si>
  <si>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</si>
  <si>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</si>
  <si>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</si>
  <si>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</si>
  <si>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</si>
  <si>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</si>
  <si>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</si>
  <si>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</si>
  <si>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</si>
  <si>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</si>
  <si>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</si>
  <si>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</si>
  <si>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</si>
  <si>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</si>
  <si>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</si>
  <si>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</si>
  <si>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</si>
  <si>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</si>
  <si>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</si>
  <si>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</si>
  <si>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</si>
  <si>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</si>
  <si>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</si>
  <si>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</si>
  <si>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</si>
  <si>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</si>
  <si>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</si>
  <si>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</si>
  <si>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</si>
  <si>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</si>
  <si>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</si>
  <si>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</si>
  <si>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</si>
  <si>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</si>
  <si>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</si>
  <si>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</si>
  <si>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</si>
  <si>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</si>
  <si>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</si>
  <si>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</si>
  <si>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</si>
  <si>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</si>
  <si>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</si>
  <si>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</si>
  <si>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</si>
  <si>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</si>
  <si>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</si>
  <si>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</si>
  <si>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</si>
  <si>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</si>
  <si>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</si>
  <si>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</si>
  <si>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</si>
  <si>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</si>
  <si>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</si>
  <si>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</si>
  <si>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</si>
  <si>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</si>
  <si>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</si>
  <si>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</si>
  <si>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</si>
  <si>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</si>
  <si>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</si>
  <si>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</si>
  <si>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</si>
  <si>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</si>
  <si>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</si>
  <si>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</si>
  <si>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</si>
  <si>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</si>
  <si>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</si>
  <si>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</si>
  <si>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</si>
  <si>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</si>
  <si>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</si>
  <si>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</si>
  <si>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</si>
  <si>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</si>
  <si>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</si>
  <si>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</si>
  <si>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</si>
  <si>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</si>
  <si>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</si>
  <si>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</si>
  <si>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</si>
  <si>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</si>
  <si>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</si>
  <si>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</si>
  <si>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</si>
  <si>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</si>
  <si>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</si>
  <si>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</si>
  <si>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</si>
  <si>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</si>
  <si>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</si>
  <si>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</si>
  <si>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</si>
  <si>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</si>
  <si>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</si>
  <si>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</si>
  <si>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</si>
  <si>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</si>
  <si>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</si>
  <si>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</si>
  <si>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</si>
  <si>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</si>
  <si>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</si>
  <si>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</si>
  <si>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</si>
  <si>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</si>
  <si>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</si>
  <si>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</si>
  <si>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</si>
  <si>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</si>
  <si>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</si>
  <si>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</si>
  <si>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</si>
  <si>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</si>
  <si>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</si>
  <si>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</si>
  <si>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</si>
  <si>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</si>
  <si>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</si>
  <si>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</si>
  <si>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</si>
  <si>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</si>
  <si>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</si>
  <si>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</si>
  <si>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</si>
  <si>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</si>
  <si>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</si>
  <si>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</si>
  <si>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</si>
  <si>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</si>
  <si>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</si>
  <si>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</si>
  <si>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</si>
  <si>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</si>
  <si>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</si>
  <si>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</si>
  <si>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</si>
  <si>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</si>
  <si>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</si>
  <si>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</si>
  <si>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</si>
  <si>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</si>
  <si>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</si>
  <si>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</si>
  <si>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</si>
  <si>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</si>
  <si>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</si>
  <si>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</si>
  <si>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</si>
  <si>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</si>
  <si>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</si>
  <si>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</si>
  <si>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</si>
  <si>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</si>
  <si>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</si>
  <si>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</si>
  <si>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</si>
  <si>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</si>
  <si>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</si>
  <si>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</si>
  <si>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</si>
  <si>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</si>
  <si>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</si>
  <si>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</si>
  <si>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</si>
  <si>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</si>
  <si>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</si>
  <si>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</si>
  <si>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</si>
  <si>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</si>
  <si>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</si>
  <si>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</si>
  <si>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</si>
  <si>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</si>
  <si>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</si>
  <si>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</si>
  <si>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</si>
  <si>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</si>
  <si>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</si>
  <si>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</si>
  <si>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</si>
  <si>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</si>
  <si>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</si>
  <si>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</si>
  <si>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</si>
  <si>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</si>
  <si>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</si>
  <si>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</si>
  <si>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</si>
  <si>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</si>
  <si>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</si>
  <si>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</si>
  <si>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</si>
  <si>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</si>
  <si>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</si>
  <si>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</si>
  <si>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</si>
  <si>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</si>
  <si>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</si>
  <si>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</si>
  <si>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</si>
  <si>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</si>
  <si>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</si>
  <si>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</si>
  <si>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</si>
  <si>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</si>
  <si>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</si>
  <si>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</si>
  <si>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</si>
  <si>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</si>
  <si>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</si>
  <si>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</si>
  <si>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</si>
  <si>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</si>
  <si>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</si>
  <si>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</si>
  <si>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</si>
  <si>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</si>
  <si>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</si>
  <si>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</si>
  <si>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</si>
  <si>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</si>
  <si>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</si>
  <si>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</si>
  <si>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</si>
  <si>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</si>
  <si>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</si>
  <si>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</si>
  <si>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</si>
  <si>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</si>
  <si>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</si>
  <si>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</si>
  <si>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</si>
  <si>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</si>
  <si>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</si>
  <si>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</si>
  <si>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</si>
  <si>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</si>
  <si>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</si>
  <si>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</si>
  <si>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</si>
  <si>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</si>
  <si>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</si>
  <si>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</si>
  <si>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</si>
  <si>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</si>
  <si>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</si>
  <si>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</si>
  <si>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</si>
  <si>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</si>
  <si>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</si>
  <si>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</si>
  <si>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</si>
  <si>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</si>
  <si>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</si>
  <si>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</si>
  <si>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</si>
  <si>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</si>
  <si>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</si>
  <si>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</si>
  <si>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</si>
  <si>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</si>
  <si>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</si>
  <si>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</si>
  <si>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</si>
  <si>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</si>
  <si>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</si>
  <si>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</si>
  <si>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</si>
  <si>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</si>
  <si>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</si>
  <si>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</si>
  <si>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</si>
  <si>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</si>
  <si>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</si>
  <si>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</si>
  <si>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</si>
  <si>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</si>
  <si>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</si>
  <si>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</si>
  <si>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</si>
  <si>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</si>
  <si>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</si>
  <si>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</si>
  <si>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</si>
  <si>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</si>
  <si>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</si>
  <si>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</si>
  <si>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</si>
  <si>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</si>
  <si>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</si>
  <si>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</si>
  <si>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</si>
  <si>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</si>
  <si>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</si>
  <si>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</si>
  <si>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</si>
  <si>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</si>
  <si>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</si>
  <si>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</si>
  <si>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</si>
  <si>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</si>
  <si>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</si>
  <si>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</si>
  <si>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</si>
  <si>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</si>
  <si>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</si>
  <si>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</si>
  <si>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</si>
  <si>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</si>
  <si>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</si>
  <si>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</si>
  <si>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</si>
  <si>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</si>
  <si>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</si>
  <si>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</si>
  <si>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</si>
  <si>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</si>
  <si>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</si>
  <si>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</si>
  <si>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</si>
  <si>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</si>
  <si>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</si>
  <si>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</si>
  <si>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</si>
  <si>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</si>
  <si>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</si>
  <si>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</si>
  <si>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</si>
  <si>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</si>
  <si>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</si>
  <si>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</si>
  <si>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</si>
  <si>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</si>
  <si>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</si>
  <si>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</si>
  <si>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</si>
  <si>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</si>
  <si>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</si>
  <si>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</si>
  <si>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</si>
  <si>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</si>
  <si>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</si>
  <si>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</si>
  <si>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</si>
  <si>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</si>
  <si>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</si>
  <si>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</si>
  <si>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</si>
  <si>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</si>
  <si>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</si>
  <si>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</si>
  <si>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</si>
  <si>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</si>
  <si>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</si>
  <si>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</si>
  <si>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</si>
  <si>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</si>
  <si>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</si>
  <si>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</si>
  <si>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</si>
  <si>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</si>
  <si>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</si>
  <si>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</si>
  <si>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</si>
  <si>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</si>
  <si>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</si>
  <si>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</si>
  <si>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</si>
  <si>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</si>
  <si>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</si>
  <si>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</si>
  <si>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</si>
  <si>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</si>
  <si>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</si>
  <si>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</si>
  <si>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</si>
  <si>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</si>
  <si>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</si>
  <si>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</si>
  <si>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</si>
  <si>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</si>
  <si>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</si>
  <si>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</si>
  <si>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</si>
  <si>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</si>
  <si>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</si>
  <si>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</si>
  <si>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</si>
  <si>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</si>
  <si>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</si>
  <si>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</si>
  <si>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</si>
  <si>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</si>
  <si>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</si>
  <si>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</si>
  <si>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</si>
  <si>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</si>
  <si>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</si>
  <si>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</si>
  <si>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</si>
  <si>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</si>
  <si>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</si>
  <si>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</si>
  <si>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</si>
  <si>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</si>
  <si>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</si>
  <si>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</si>
  <si>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</si>
  <si>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</si>
  <si>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</si>
  <si>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</si>
  <si>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</si>
  <si>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</si>
  <si>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</si>
  <si>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</si>
  <si>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</si>
  <si>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</si>
  <si>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</si>
  <si>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</si>
  <si>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</si>
  <si>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</si>
  <si>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</si>
  <si>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</si>
  <si>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</si>
  <si>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</si>
  <si>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</si>
  <si>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</si>
  <si>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</si>
  <si>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</si>
  <si>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</si>
  <si>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</si>
  <si>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</si>
  <si>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</si>
  <si>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</si>
  <si>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</si>
  <si>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</si>
  <si>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</si>
  <si>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</si>
  <si>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</si>
  <si>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</si>
  <si>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</si>
  <si>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</si>
  <si>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</si>
  <si>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</si>
  <si>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</si>
  <si>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</si>
  <si>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</si>
  <si>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</si>
  <si>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</si>
  <si>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</si>
  <si>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</si>
  <si>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</si>
  <si>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</si>
  <si>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</si>
  <si>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</si>
  <si>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</si>
  <si>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</si>
  <si>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</si>
  <si>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</si>
  <si>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</si>
  <si>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</si>
  <si>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</si>
  <si>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</si>
  <si>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</si>
  <si>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</si>
  <si>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</si>
  <si>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</si>
  <si>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</si>
  <si>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</si>
  <si>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</si>
  <si>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</si>
  <si>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</si>
  <si>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</si>
  <si>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</si>
  <si>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</si>
  <si>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</si>
  <si>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</si>
  <si>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</si>
  <si>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</si>
  <si>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</si>
  <si>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</si>
  <si>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</si>
  <si>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</si>
  <si>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</si>
  <si>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</si>
  <si>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</si>
  <si>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</si>
  <si>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</si>
  <si>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</si>
  <si>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</si>
  <si>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</si>
  <si>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</si>
  <si>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</si>
  <si>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</si>
  <si>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</si>
  <si>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</si>
  <si>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</si>
  <si>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</si>
  <si>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</si>
  <si>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</si>
  <si>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</si>
  <si>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</si>
  <si>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</si>
  <si>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</si>
  <si>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</si>
  <si>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</si>
  <si>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</si>
  <si>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</si>
  <si>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</si>
  <si>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</si>
  <si>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</si>
  <si>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</si>
  <si>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</si>
  <si>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</si>
  <si>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</si>
  <si>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</si>
  <si>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</si>
  <si>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</si>
  <si>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</si>
  <si>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</si>
  <si>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</si>
  <si>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</si>
  <si>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</si>
  <si>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</si>
  <si>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</si>
  <si>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</si>
  <si>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</si>
  <si>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</si>
  <si>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</si>
  <si>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</si>
  <si>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</si>
  <si>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</si>
  <si>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</si>
  <si>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</si>
  <si>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</si>
  <si>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</si>
  <si>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</si>
  <si>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</si>
  <si>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</si>
  <si>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</si>
  <si>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</si>
  <si>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</si>
  <si>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</si>
  <si>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</si>
  <si>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</si>
  <si>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</si>
  <si>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</si>
  <si>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</si>
  <si>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</si>
  <si>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</si>
  <si>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</si>
  <si>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</si>
  <si>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</si>
  <si>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</si>
  <si>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</si>
  <si>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</si>
  <si>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</si>
  <si>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</si>
  <si>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</si>
  <si>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</si>
  <si>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</si>
  <si>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</si>
  <si>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</si>
  <si>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</si>
  <si>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</si>
  <si>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</si>
  <si>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</si>
  <si>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</si>
  <si>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</si>
  <si>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</si>
  <si>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</si>
  <si>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</si>
  <si>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</si>
  <si>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</si>
  <si>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</si>
  <si>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</si>
  <si>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</si>
  <si>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</si>
  <si>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</si>
  <si>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</si>
  <si>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</si>
  <si>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</si>
  <si>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</si>
  <si>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</si>
  <si>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</si>
  <si>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</si>
  <si>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</si>
  <si>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</si>
  <si>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</si>
  <si>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</si>
  <si>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</si>
  <si>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</si>
  <si>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</si>
  <si>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</si>
  <si>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</si>
  <si>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</si>
  <si>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</si>
  <si>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</si>
  <si>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</si>
  <si>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</si>
  <si>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</si>
  <si>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</si>
  <si>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</si>
  <si>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</si>
  <si>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</si>
  <si>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</si>
  <si>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</si>
  <si>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</si>
  <si>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</si>
  <si>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</si>
  <si>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</si>
  <si>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</si>
  <si>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</si>
  <si>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</si>
  <si>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</si>
  <si>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</si>
  <si>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</si>
  <si>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</si>
  <si>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</si>
  <si>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</si>
  <si>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</si>
  <si>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</si>
  <si>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</si>
  <si>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</si>
  <si>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</si>
  <si>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</si>
  <si>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</si>
  <si>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</si>
  <si>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</si>
  <si>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</si>
  <si>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</si>
  <si>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</si>
  <si>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</si>
  <si>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</si>
  <si>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</si>
  <si>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</si>
  <si>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</si>
  <si>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</si>
  <si>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</si>
  <si>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</si>
  <si>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</si>
  <si>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</si>
  <si>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</si>
  <si>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</si>
  <si>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</si>
  <si>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</si>
  <si>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</si>
  <si>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</si>
  <si>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</si>
  <si>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</si>
  <si>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</si>
  <si>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</si>
  <si>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</si>
  <si>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</si>
  <si>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</si>
  <si>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</si>
  <si>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</si>
  <si>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</si>
  <si>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</si>
  <si>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</si>
  <si>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</si>
  <si>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</si>
  <si>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</si>
  <si>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</si>
  <si>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</si>
  <si>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</si>
  <si>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</si>
  <si>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</si>
  <si>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</si>
  <si>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</si>
  <si>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</si>
  <si>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</si>
  <si>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</si>
  <si>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</si>
  <si>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</si>
  <si>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</si>
  <si>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</si>
  <si>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</si>
  <si>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</si>
  <si>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</si>
  <si>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</si>
  <si>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</si>
  <si>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</si>
  <si>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</si>
  <si>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</si>
  <si>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</si>
  <si>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</si>
  <si>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</si>
  <si>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</si>
  <si>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</si>
  <si>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</si>
  <si>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</si>
  <si>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</si>
  <si>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</si>
  <si>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</si>
  <si>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</si>
  <si>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</si>
  <si>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</si>
  <si>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</si>
  <si>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</si>
  <si>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</si>
  <si>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</si>
  <si>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</si>
  <si>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</si>
  <si>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</si>
  <si>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</si>
  <si>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</si>
  <si>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</si>
  <si>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</si>
  <si>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</si>
  <si>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</si>
  <si>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</si>
  <si>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</si>
  <si>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</si>
  <si>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</si>
  <si>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</si>
  <si>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</si>
  <si>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</si>
  <si>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</si>
  <si>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</si>
  <si>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</si>
  <si>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</si>
  <si>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</si>
  <si>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</si>
  <si>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</si>
  <si>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</si>
  <si>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</si>
  <si>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</si>
  <si>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</si>
  <si>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</si>
  <si>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</si>
  <si>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</si>
  <si>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</si>
  <si>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</si>
  <si>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</si>
  <si>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</si>
  <si>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</si>
  <si>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</si>
  <si>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</si>
  <si>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</si>
  <si>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</si>
  <si>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</si>
  <si>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</si>
  <si>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</si>
  <si>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</si>
  <si>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</si>
  <si>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</si>
  <si>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</si>
  <si>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</si>
  <si>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</si>
  <si>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</si>
  <si>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</si>
  <si>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</si>
  <si>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</si>
  <si>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</si>
  <si>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</si>
  <si>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</si>
  <si>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</si>
  <si>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</si>
  <si>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</si>
  <si>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</si>
  <si>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</si>
  <si>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</si>
  <si>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</si>
  <si>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</si>
  <si>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</si>
  <si>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</si>
  <si>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</si>
  <si>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</si>
  <si>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</si>
  <si>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</si>
  <si>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</si>
  <si>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</si>
  <si>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</si>
  <si>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</si>
  <si>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</si>
  <si>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</si>
  <si>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</si>
  <si>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</si>
  <si>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</si>
  <si>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</si>
  <si>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</si>
  <si>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</si>
  <si>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</si>
  <si>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</si>
  <si>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</si>
  <si>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</si>
  <si>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</si>
  <si>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</si>
  <si>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</si>
  <si>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</si>
  <si>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</si>
  <si>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</si>
  <si>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</si>
  <si>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</si>
  <si>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</si>
  <si>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</si>
  <si>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</si>
  <si>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</si>
  <si>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</si>
  <si>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</si>
  <si>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</si>
  <si>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</si>
  <si>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</si>
  <si>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</si>
  <si>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</si>
  <si>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</si>
  <si>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</si>
  <si>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</si>
  <si>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</si>
  <si>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</si>
  <si>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</si>
  <si>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</si>
  <si>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</si>
  <si>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</si>
  <si>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</si>
  <si>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</si>
  <si>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</si>
  <si>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</si>
  <si>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</si>
  <si>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</si>
  <si>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</si>
  <si>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</si>
  <si>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</si>
  <si>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</si>
  <si>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</si>
  <si>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</si>
  <si>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</si>
  <si>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</si>
  <si>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</si>
  <si>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</si>
  <si>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</si>
  <si>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</si>
  <si>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</si>
  <si>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</si>
  <si>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</si>
  <si>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</si>
  <si>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</si>
  <si>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</si>
  <si>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</si>
  <si>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</si>
  <si>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</si>
  <si>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</si>
  <si>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</si>
  <si>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</si>
  <si>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</si>
  <si>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</si>
  <si>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</si>
  <si>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</si>
  <si>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</si>
  <si>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</si>
  <si>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</si>
  <si>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</si>
  <si>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</si>
  <si>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</si>
  <si>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</si>
  <si>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</si>
  <si>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</si>
  <si>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</si>
  <si>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</si>
  <si>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</si>
  <si>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</si>
  <si>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</si>
  <si>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</si>
  <si>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</si>
  <si>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</si>
  <si>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</si>
  <si>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</si>
  <si>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</si>
  <si>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</si>
  <si>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</si>
  <si>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</si>
  <si>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</si>
  <si>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</si>
  <si>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</si>
  <si>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</si>
  <si>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</si>
  <si>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</si>
  <si>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</si>
  <si>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</si>
  <si>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</si>
  <si>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</si>
  <si>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</si>
  <si>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</si>
  <si>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</si>
  <si>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</si>
  <si>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</si>
  <si>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</si>
  <si>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</si>
  <si>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</si>
  <si>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</si>
  <si>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</si>
  <si>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</si>
  <si>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</si>
  <si>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</si>
  <si>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</si>
  <si>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</si>
  <si>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</si>
  <si>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</si>
  <si>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</si>
  <si>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</si>
  <si>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</si>
  <si>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</si>
  <si>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</si>
  <si>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</si>
  <si>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</si>
  <si>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</si>
  <si>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</si>
  <si>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</si>
  <si>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</si>
  <si>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</si>
  <si>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</si>
  <si>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</si>
  <si>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</si>
  <si>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</si>
  <si>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</si>
  <si>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</si>
  <si>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</si>
  <si>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</si>
  <si>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</si>
  <si>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</si>
  <si>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</si>
  <si>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</si>
  <si>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</si>
  <si>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</si>
  <si>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</si>
  <si>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</si>
  <si>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</si>
  <si>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</si>
  <si>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</si>
  <si>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</si>
  <si>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</si>
  <si>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</si>
  <si>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</si>
  <si>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</si>
  <si>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</si>
  <si>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</si>
  <si>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</si>
  <si>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</si>
  <si>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</si>
  <si>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</si>
  <si>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</si>
  <si>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</si>
  <si>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</si>
  <si>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</si>
  <si>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</si>
  <si>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</si>
  <si>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</si>
  <si>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</si>
  <si>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</si>
  <si>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</si>
  <si>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</si>
  <si>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</si>
  <si>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</si>
  <si>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</si>
  <si>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</si>
  <si>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</si>
  <si>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</si>
  <si>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</si>
  <si>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</si>
  <si>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</si>
  <si>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</si>
  <si>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</si>
  <si>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</si>
  <si>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</si>
  <si>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</si>
  <si>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</si>
  <si>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</si>
  <si>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</si>
  <si>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</si>
  <si>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</si>
  <si>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</si>
  <si>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</si>
  <si>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</si>
  <si>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</si>
  <si>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</si>
  <si>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</si>
  <si>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</si>
  <si>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</si>
  <si>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</si>
  <si>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</si>
  <si>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</si>
  <si>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</si>
  <si>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</si>
  <si>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</si>
  <si>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</si>
  <si>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</si>
  <si>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</si>
  <si>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</si>
  <si>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</si>
  <si>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</si>
  <si>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</si>
  <si>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</si>
  <si>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</si>
  <si>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</si>
  <si>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</si>
  <si>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</si>
  <si>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</si>
  <si>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</si>
  <si>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</si>
  <si>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</si>
  <si>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</si>
  <si>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</si>
  <si>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</si>
  <si>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</si>
  <si>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</si>
  <si>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</si>
  <si>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</si>
  <si>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</si>
  <si>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</si>
  <si>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</si>
  <si>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</si>
  <si>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</si>
  <si>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</si>
  <si>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</si>
  <si>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</si>
  <si>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</si>
  <si>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</si>
  <si>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</si>
  <si>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</si>
  <si>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</si>
  <si>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</si>
  <si>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</si>
  <si>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</si>
  <si>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</si>
  <si>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</si>
  <si>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</si>
  <si>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</si>
  <si>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</si>
  <si>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</si>
  <si>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</si>
  <si>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</si>
  <si>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</si>
  <si>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</si>
  <si>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</si>
  <si>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</si>
  <si>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</si>
  <si>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</si>
  <si>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</si>
  <si>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</si>
  <si>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</si>
  <si>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</si>
  <si>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</si>
  <si>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</si>
  <si>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</si>
  <si>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</si>
  <si>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</si>
  <si>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</si>
  <si>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</si>
  <si>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</si>
  <si>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</si>
  <si>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</si>
  <si>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</si>
  <si>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</si>
  <si>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</si>
  <si>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</si>
  <si>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</si>
  <si>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</si>
  <si>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</si>
  <si>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</si>
  <si>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</si>
  <si>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</si>
  <si>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</si>
  <si>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</si>
  <si>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</si>
  <si>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</si>
  <si>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</si>
  <si>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</si>
  <si>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</si>
  <si>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</si>
  <si>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</si>
  <si>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</si>
  <si>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</si>
  <si>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</si>
  <si>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</si>
  <si>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</si>
  <si>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</si>
  <si>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</si>
  <si>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</si>
  <si>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</si>
  <si>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</si>
  <si>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</si>
  <si>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</si>
  <si>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</si>
  <si>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</si>
  <si>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</si>
  <si>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</si>
  <si>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</si>
  <si>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</si>
  <si>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</si>
  <si>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</si>
  <si>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</si>
  <si>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</si>
  <si>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</si>
  <si>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</si>
  <si>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</si>
  <si>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</si>
  <si>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</si>
  <si>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</si>
  <si>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</si>
  <si>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</si>
  <si>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</si>
  <si>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</si>
  <si>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</si>
  <si>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</si>
  <si>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</si>
  <si>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</si>
  <si>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</si>
  <si>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</si>
  <si>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</si>
  <si>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</si>
  <si>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</si>
  <si>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</si>
  <si>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</si>
  <si>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</si>
  <si>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</si>
  <si>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</si>
  <si>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</si>
  <si>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</si>
  <si>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</si>
  <si>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</si>
  <si>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</si>
  <si>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</si>
  <si>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</si>
  <si>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</si>
  <si>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</si>
  <si>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</si>
  <si>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</si>
  <si>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</si>
  <si>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</si>
  <si>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</si>
  <si>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</si>
  <si>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</si>
  <si>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</si>
  <si>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</si>
  <si>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</si>
  <si>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</si>
  <si>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</si>
  <si>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</si>
  <si>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</si>
  <si>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</si>
  <si>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</si>
  <si>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</si>
  <si>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</si>
  <si>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</si>
  <si>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</si>
  <si>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</si>
  <si>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</si>
  <si>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</si>
  <si>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</si>
  <si>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</si>
  <si>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</si>
  <si>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</si>
  <si>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</si>
  <si>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</si>
  <si>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</si>
  <si>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</si>
  <si>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</si>
  <si>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</si>
  <si>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</si>
  <si>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</si>
  <si>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</si>
  <si>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</si>
  <si>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</si>
  <si>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</si>
  <si>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</si>
  <si>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</si>
  <si>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</si>
  <si>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</si>
  <si>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</si>
  <si>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</si>
  <si>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</si>
  <si>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</si>
  <si>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</si>
  <si>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</si>
  <si>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</si>
  <si>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</si>
  <si>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</si>
  <si>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</si>
  <si>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</si>
  <si>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</si>
  <si>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</si>
  <si>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</si>
  <si>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</si>
  <si>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</si>
  <si>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</si>
  <si>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</si>
  <si>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</si>
  <si>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</si>
  <si>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</si>
  <si>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</si>
  <si>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</si>
  <si>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</si>
  <si>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</si>
  <si>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</si>
  <si>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</si>
  <si>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</si>
  <si>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</si>
  <si>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</si>
  <si>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</si>
  <si>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</si>
  <si>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</si>
  <si>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</si>
  <si>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</si>
  <si>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</si>
  <si>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</si>
  <si>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</si>
  <si>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</si>
  <si>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</si>
  <si>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</si>
  <si>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</si>
  <si>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</si>
  <si>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</si>
  <si>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</si>
  <si>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</si>
  <si>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</si>
  <si>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</si>
  <si>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</si>
  <si>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</si>
  <si>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</si>
  <si>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</si>
  <si>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</si>
  <si>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</si>
  <si>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</si>
  <si>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</si>
  <si>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</si>
  <si>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</si>
  <si>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</si>
  <si>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</si>
  <si>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</si>
  <si>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</si>
  <si>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</si>
  <si>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</si>
  <si>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</si>
  <si>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</si>
  <si>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</si>
  <si>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</si>
  <si>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</si>
  <si>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</si>
  <si>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</si>
  <si>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</si>
  <si>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</si>
  <si>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</si>
  <si>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</si>
  <si>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</si>
  <si>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</si>
  <si>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</si>
  <si>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</si>
  <si>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</si>
  <si>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</si>
  <si>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</si>
  <si>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</si>
  <si>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</si>
  <si>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</si>
  <si>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</si>
  <si>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</si>
  <si>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</si>
  <si>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</si>
  <si>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</si>
  <si>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</si>
  <si>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</si>
  <si>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</si>
  <si>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</si>
  <si>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</si>
  <si>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</si>
  <si>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</si>
  <si>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</si>
  <si>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</si>
  <si>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</si>
  <si>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</si>
  <si>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</si>
  <si>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</si>
  <si>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</si>
  <si>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</si>
  <si>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</si>
  <si>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</si>
  <si>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</si>
  <si>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</si>
  <si>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</si>
  <si>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</si>
  <si>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</si>
  <si>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</si>
  <si>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</si>
  <si>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</si>
  <si>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</si>
  <si>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</si>
  <si>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</si>
  <si>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</si>
  <si>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</si>
  <si>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</si>
  <si>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</si>
  <si>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</si>
  <si>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</si>
  <si>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</si>
  <si>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</si>
  <si>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</si>
  <si>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</si>
  <si>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</si>
  <si>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</si>
  <si>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</si>
  <si>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</si>
  <si>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</si>
  <si>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</si>
  <si>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</si>
  <si>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</si>
  <si>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</si>
  <si>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</si>
  <si>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</si>
  <si>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</si>
  <si>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</si>
  <si>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</si>
  <si>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</si>
  <si>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</si>
  <si>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</si>
  <si>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</si>
  <si>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</si>
  <si>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</si>
  <si>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</si>
  <si>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</si>
  <si>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</si>
  <si>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</si>
  <si>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</si>
  <si>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</si>
  <si>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</si>
  <si>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</si>
  <si>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</si>
  <si>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</si>
  <si>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</si>
  <si>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</si>
  <si>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</si>
  <si>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</si>
  <si>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</si>
  <si>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</si>
  <si>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</si>
  <si>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</si>
  <si>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</si>
  <si>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</si>
  <si>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</si>
  <si>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</si>
  <si>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</si>
  <si>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</si>
  <si>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</si>
  <si>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</si>
  <si>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</si>
  <si>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</si>
  <si>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</si>
  <si>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</si>
  <si>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</si>
  <si>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</si>
  <si>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</si>
  <si>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</si>
  <si>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</si>
  <si>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</si>
  <si>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</si>
  <si>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</si>
  <si>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</si>
  <si>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</si>
  <si>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</si>
  <si>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</si>
  <si>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</si>
  <si>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</si>
  <si>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</si>
  <si>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</si>
  <si>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</si>
  <si>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</si>
  <si>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</si>
  <si>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</si>
  <si>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</si>
  <si>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</si>
  <si>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</si>
  <si>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</si>
  <si>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</si>
  <si>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</si>
  <si>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</si>
  <si>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</si>
  <si>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</si>
  <si>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</si>
  <si>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</si>
  <si>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</si>
  <si>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</si>
  <si>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</si>
  <si>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</si>
  <si>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</si>
  <si>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</si>
  <si>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</si>
  <si>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</si>
  <si>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</si>
  <si>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</si>
  <si>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</si>
  <si>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</si>
  <si>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</si>
  <si>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</si>
  <si>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</si>
  <si>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</si>
  <si>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</si>
  <si>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</si>
  <si>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</si>
  <si>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</si>
  <si>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</si>
  <si>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</si>
  <si>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</si>
  <si>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</si>
  <si>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</si>
  <si>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</si>
  <si>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</si>
  <si>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</si>
  <si>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</si>
  <si>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</si>
  <si>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</si>
  <si>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</si>
  <si>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</si>
  <si>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</si>
  <si>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</si>
  <si>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</si>
  <si>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</si>
  <si>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</si>
  <si>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</si>
  <si>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</si>
  <si>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</si>
  <si>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</si>
  <si>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</si>
  <si>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</si>
  <si>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</si>
  <si>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</si>
  <si>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</si>
  <si>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</si>
  <si>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</si>
  <si>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</si>
  <si>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</si>
  <si>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</si>
  <si>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</si>
  <si>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</si>
  <si>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</si>
  <si>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</si>
  <si>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</si>
  <si>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</si>
  <si>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</si>
  <si>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</si>
  <si>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</si>
  <si>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</si>
  <si>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</si>
  <si>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</si>
  <si>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</si>
  <si>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</si>
  <si>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</si>
  <si>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</si>
  <si>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</si>
  <si>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</si>
  <si>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</si>
  <si>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</si>
  <si>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</si>
  <si>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</si>
  <si>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</si>
  <si>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</si>
  <si>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</si>
  <si>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</si>
  <si>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</si>
  <si>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</si>
  <si>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</si>
  <si>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</si>
  <si>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</si>
  <si>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</si>
  <si>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</si>
  <si>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</si>
  <si>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</si>
  <si>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</si>
  <si>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</si>
  <si>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</si>
  <si>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</si>
  <si>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</si>
  <si>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</si>
  <si>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</si>
  <si>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</si>
  <si>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</si>
  <si>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</si>
  <si>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</si>
  <si>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</si>
  <si>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</si>
  <si>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</si>
  <si>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</si>
  <si>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</si>
  <si>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</si>
  <si>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</si>
  <si>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</si>
  <si>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</si>
  <si>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</si>
  <si>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</si>
  <si>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</si>
  <si>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</si>
  <si>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</si>
  <si>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</si>
  <si>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</si>
  <si>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</si>
  <si>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</si>
  <si>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</si>
  <si>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</si>
  <si>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</si>
  <si>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</si>
  <si>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</si>
  <si>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</si>
  <si>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</si>
  <si>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</si>
  <si>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</si>
  <si>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</si>
  <si>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</si>
  <si>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</si>
  <si>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</si>
  <si>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</si>
  <si>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</si>
  <si>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</si>
  <si>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</si>
  <si>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</si>
  <si>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</si>
  <si>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</si>
  <si>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</si>
  <si>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</si>
  <si>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</si>
  <si>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</si>
  <si>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</si>
  <si>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</si>
  <si>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</si>
  <si>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</si>
  <si>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</si>
  <si>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</si>
  <si>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</si>
  <si>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</si>
  <si>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</si>
  <si>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</si>
  <si>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</si>
  <si>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</si>
  <si>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</si>
  <si>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</si>
  <si>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</si>
  <si>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</si>
  <si>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</si>
  <si>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</si>
  <si>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</si>
  <si>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</si>
  <si>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</si>
  <si>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</si>
  <si>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</si>
  <si>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</si>
  <si>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</si>
  <si>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</si>
  <si>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</si>
  <si>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</si>
  <si>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</si>
  <si>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</si>
  <si>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</si>
  <si>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</si>
  <si>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</si>
  <si>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</si>
  <si>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</si>
  <si>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</si>
  <si>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</si>
  <si>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</si>
  <si>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</si>
  <si>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</si>
  <si>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</si>
  <si>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</si>
  <si>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</si>
  <si>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</si>
  <si>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</si>
  <si>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</si>
  <si>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</si>
  <si>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</si>
  <si>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</si>
  <si>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</si>
  <si>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</si>
  <si>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</si>
  <si>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</si>
  <si>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</si>
  <si>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</si>
  <si>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</si>
  <si>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</si>
  <si>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</si>
  <si>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</si>
  <si>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</si>
  <si>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</si>
  <si>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</si>
  <si>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</si>
  <si>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</si>
  <si>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</si>
  <si>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</si>
  <si>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</si>
  <si>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</si>
  <si>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</si>
  <si>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</si>
  <si>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</si>
  <si>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</si>
  <si>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</si>
  <si>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</si>
  <si>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</si>
  <si>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</si>
  <si>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</si>
  <si>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</si>
  <si>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</si>
  <si>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</si>
  <si>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</si>
  <si>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</si>
  <si>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</si>
  <si>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</si>
  <si>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</si>
  <si>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</si>
  <si>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</si>
  <si>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</si>
  <si>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</si>
  <si>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</si>
  <si>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</si>
  <si>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</si>
  <si>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</si>
  <si>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</si>
  <si>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</si>
  <si>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</si>
  <si>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</si>
  <si>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</si>
  <si>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</si>
  <si>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</si>
  <si>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</si>
  <si>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</si>
  <si>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</si>
  <si>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</si>
  <si>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</si>
  <si>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</si>
  <si>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</si>
  <si>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</si>
  <si>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</si>
  <si>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</si>
  <si>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</si>
  <si>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</si>
  <si>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</si>
  <si>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</si>
  <si>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</si>
  <si>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</si>
  <si>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</si>
  <si>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</si>
  <si>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</si>
  <si>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</si>
  <si>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</si>
  <si>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</si>
  <si>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</si>
  <si>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</si>
  <si>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</si>
  <si>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</si>
  <si>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</si>
  <si>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</si>
  <si>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</si>
  <si>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</si>
  <si>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</si>
  <si>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</si>
  <si>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</si>
  <si>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</si>
  <si>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</si>
  <si>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</si>
  <si>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</si>
  <si>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</si>
  <si>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</si>
  <si>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</si>
  <si>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</si>
  <si>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</si>
  <si>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</si>
  <si>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</si>
  <si>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</si>
  <si>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</si>
  <si>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</si>
  <si>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</si>
  <si>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</si>
  <si>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</si>
  <si>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</si>
  <si>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</si>
  <si>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</si>
  <si>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</si>
  <si>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</si>
  <si>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</si>
  <si>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</si>
  <si>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</si>
  <si>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</si>
  <si>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</si>
  <si>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</si>
  <si>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</si>
  <si>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</si>
  <si>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</si>
  <si>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</si>
  <si>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</si>
  <si>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</si>
  <si>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</si>
  <si>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</si>
  <si>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</si>
  <si>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</si>
  <si>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</si>
  <si>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</si>
  <si>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</si>
  <si>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</si>
  <si>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</si>
  <si>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</si>
  <si>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</si>
  <si>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</si>
  <si>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</si>
  <si>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</si>
  <si>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</si>
  <si>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</si>
  <si>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</si>
  <si>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</si>
  <si>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</si>
  <si>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</si>
  <si>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</si>
  <si>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</si>
  <si>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</si>
  <si>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</si>
  <si>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</si>
  <si>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</si>
  <si>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</si>
  <si>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</si>
  <si>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</si>
  <si>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</si>
  <si>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</si>
  <si>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</si>
  <si>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</si>
  <si>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</si>
  <si>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</si>
  <si>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</si>
  <si>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</si>
  <si>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</si>
  <si>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</si>
  <si>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</si>
  <si>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</si>
  <si>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</si>
  <si>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</si>
  <si>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</si>
  <si>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</si>
  <si>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</si>
  <si>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</si>
  <si>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</si>
  <si>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</si>
  <si>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</si>
  <si>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</si>
  <si>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</si>
  <si>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</si>
  <si>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</si>
  <si>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</si>
  <si>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</si>
  <si>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</si>
  <si>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</si>
  <si>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</si>
  <si>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</si>
  <si>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</si>
  <si>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</si>
  <si>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</si>
  <si>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</si>
  <si>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</si>
  <si>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</si>
  <si>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</si>
  <si>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</si>
  <si>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</si>
  <si>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</si>
  <si>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</si>
  <si>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</si>
  <si>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</si>
  <si>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</si>
  <si>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</si>
  <si>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</si>
  <si>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</si>
  <si>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</si>
  <si>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</si>
  <si>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</si>
  <si>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</si>
  <si>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</si>
  <si>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</si>
  <si>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</si>
  <si>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</si>
  <si>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</si>
  <si>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</si>
  <si>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</si>
  <si>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</si>
  <si>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</si>
  <si>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</si>
  <si>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</si>
  <si>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</si>
  <si>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</si>
  <si>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</si>
  <si>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</si>
  <si>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</si>
  <si>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</si>
  <si>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</si>
  <si>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</si>
  <si>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</si>
  <si>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</si>
  <si>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</si>
  <si>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</si>
  <si>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</si>
  <si>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</si>
  <si>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</si>
  <si>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</si>
  <si>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</si>
  <si>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</si>
  <si>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</si>
  <si>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</si>
  <si>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</si>
  <si>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</si>
  <si>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</si>
  <si>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</si>
  <si>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</si>
  <si>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</si>
  <si>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</si>
  <si>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</si>
  <si>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</si>
  <si>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</si>
  <si>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</si>
  <si>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</si>
  <si>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</si>
  <si>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</si>
  <si>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</si>
  <si>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</si>
  <si>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</si>
  <si>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</si>
  <si>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</si>
  <si>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</si>
  <si>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</si>
  <si>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</si>
  <si>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</si>
  <si>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</si>
  <si>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</si>
  <si>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</si>
  <si>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</si>
  <si>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</si>
  <si>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</si>
  <si>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</si>
  <si>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</si>
  <si>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</si>
  <si>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</si>
  <si>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</si>
  <si>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</si>
  <si>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</si>
  <si>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</si>
  <si>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</si>
  <si>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</si>
  <si>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</si>
  <si>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</si>
  <si>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</si>
  <si>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</si>
  <si>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</si>
  <si>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</si>
  <si>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</si>
  <si>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</si>
  <si>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</si>
  <si>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</si>
  <si>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</si>
  <si>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</si>
  <si>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</si>
  <si>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</si>
  <si>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</si>
  <si>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</si>
  <si>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</si>
  <si>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</si>
  <si>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</si>
  <si>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</si>
  <si>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</si>
  <si>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</si>
  <si>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</si>
  <si>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</si>
  <si>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</si>
  <si>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</si>
  <si>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</si>
  <si>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</si>
  <si>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</si>
  <si>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</si>
  <si>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</si>
  <si>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</si>
  <si>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</si>
  <si>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</si>
  <si>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</si>
  <si>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</si>
  <si>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</si>
  <si>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</si>
  <si>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</si>
  <si>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</si>
  <si>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</si>
  <si>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</si>
  <si>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</si>
  <si>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</si>
  <si>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</si>
  <si>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</si>
  <si>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</si>
  <si>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</si>
  <si>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</si>
  <si>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</si>
  <si>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</si>
  <si>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</si>
  <si>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</si>
  <si>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</si>
  <si>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</si>
  <si>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</si>
  <si>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</si>
  <si>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</si>
  <si>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</si>
  <si>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</si>
  <si>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</si>
  <si>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</si>
  <si>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</si>
  <si>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</si>
  <si>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</si>
  <si>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</si>
  <si>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</si>
  <si>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</si>
  <si>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</si>
  <si>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</si>
  <si>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</si>
  <si>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</si>
  <si>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</si>
  <si>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</si>
  <si>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</si>
  <si>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</si>
  <si>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</si>
  <si>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</si>
  <si>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</si>
  <si>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</si>
  <si>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</si>
  <si>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</si>
  <si>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</si>
  <si>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</si>
  <si>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</si>
  <si>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</si>
  <si>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</si>
  <si>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</si>
  <si>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</si>
  <si>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</si>
  <si>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</si>
  <si>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</si>
  <si>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</si>
  <si>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</si>
  <si>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</si>
  <si>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</si>
  <si>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</si>
  <si>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</si>
  <si>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</si>
  <si>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</si>
  <si>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</si>
  <si>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</si>
  <si>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</si>
  <si>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</si>
  <si>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</si>
  <si>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</si>
  <si>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</si>
  <si>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</si>
  <si>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</si>
  <si>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</si>
  <si>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</si>
  <si>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</si>
  <si>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</si>
  <si>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</si>
  <si>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</si>
  <si>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</si>
  <si>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</si>
  <si>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</si>
  <si>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</si>
  <si>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</si>
  <si>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</si>
  <si>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</si>
  <si>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</si>
  <si>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</si>
  <si>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</si>
  <si>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</si>
  <si>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</si>
  <si>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</si>
  <si>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</si>
  <si>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</si>
  <si>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</si>
  <si>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</si>
  <si>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</si>
  <si>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</si>
  <si>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</si>
  <si>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</si>
  <si>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</si>
  <si>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</si>
  <si>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</si>
  <si>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</si>
  <si>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</si>
  <si>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</si>
  <si>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</si>
  <si>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</si>
  <si>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</si>
  <si>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</si>
  <si>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</si>
  <si>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</si>
  <si>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</si>
  <si>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</si>
  <si>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</si>
  <si>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</si>
  <si>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</si>
  <si>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</si>
  <si>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</si>
  <si>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</si>
  <si>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</si>
  <si>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</si>
  <si>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</si>
  <si>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</si>
  <si>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</si>
  <si>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</si>
  <si>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</si>
  <si>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</si>
  <si>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</si>
  <si>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</si>
  <si>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</si>
  <si>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</si>
  <si>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</si>
  <si>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</si>
  <si>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</si>
  <si>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</si>
  <si>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</si>
  <si>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</si>
  <si>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</si>
  <si>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</si>
  <si>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</si>
  <si>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</si>
  <si>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</si>
  <si>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</si>
  <si>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</si>
  <si>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</si>
  <si>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</si>
  <si>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</si>
  <si>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</si>
  <si>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</si>
  <si>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</si>
  <si>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</si>
  <si>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</si>
  <si>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</si>
  <si>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</si>
  <si>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</si>
  <si>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</si>
  <si>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</si>
  <si>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</si>
  <si>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</si>
  <si>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</si>
  <si>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</si>
  <si>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</si>
  <si>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</si>
  <si>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</si>
  <si>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</si>
  <si>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</si>
  <si>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</si>
  <si>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</si>
  <si>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</si>
  <si>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</si>
  <si>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</si>
  <si>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</si>
  <si>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</si>
  <si>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</si>
  <si>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</si>
  <si>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</si>
  <si>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</si>
  <si>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</si>
  <si>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</si>
  <si>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</si>
  <si>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</si>
  <si>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</si>
  <si>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</si>
  <si>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</si>
  <si>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</si>
  <si>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</si>
  <si>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</si>
  <si>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</si>
  <si>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</si>
  <si>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</si>
  <si>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</si>
  <si>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</si>
  <si>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</si>
  <si>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</si>
  <si>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</si>
  <si>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</si>
  <si>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</si>
  <si>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</si>
  <si>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</si>
  <si>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</si>
  <si>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</si>
  <si>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</si>
  <si>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</si>
  <si>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</si>
  <si>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</si>
  <si>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</si>
  <si>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</si>
  <si>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</si>
  <si>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</si>
  <si>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</si>
  <si>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</si>
  <si>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</si>
  <si>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</si>
  <si>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</si>
  <si>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</si>
  <si>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</si>
  <si>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</si>
  <si>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</si>
  <si>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</si>
  <si>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</si>
  <si>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</si>
  <si>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</si>
  <si>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</si>
  <si>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</si>
  <si>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</si>
  <si>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</si>
  <si>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</si>
  <si>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</si>
  <si>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</si>
  <si>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</si>
  <si>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</si>
  <si>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</si>
  <si>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</si>
  <si>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</si>
  <si>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</si>
  <si>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</si>
  <si>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</si>
  <si>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</si>
  <si>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</si>
  <si>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</si>
  <si>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</si>
  <si>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</si>
  <si>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</si>
  <si>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</si>
  <si>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</si>
  <si>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</si>
  <si>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</si>
  <si>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</si>
  <si>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</si>
  <si>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</si>
  <si>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</si>
  <si>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</si>
  <si>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</si>
  <si>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</si>
  <si>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</si>
  <si>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</si>
  <si>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</si>
  <si>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</si>
  <si>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</si>
  <si>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</si>
  <si>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</si>
  <si>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</si>
  <si>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</si>
  <si>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</si>
  <si>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</si>
  <si>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</si>
  <si>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</si>
  <si>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</si>
  <si>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</si>
  <si>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</si>
  <si>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</si>
  <si>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</si>
  <si>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</si>
  <si>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</si>
  <si>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</si>
  <si>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</si>
  <si>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</si>
  <si>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</si>
  <si>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</si>
  <si>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</si>
  <si>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</si>
  <si>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</si>
  <si>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</si>
  <si>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</si>
  <si>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</si>
  <si>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</si>
  <si>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</si>
  <si>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</si>
  <si>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</si>
  <si>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</si>
  <si>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</si>
  <si>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</si>
  <si>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</si>
  <si>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</si>
  <si>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</si>
  <si>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</si>
  <si>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</si>
  <si>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</si>
  <si>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</si>
  <si>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</si>
  <si>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</si>
  <si>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</si>
  <si>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</si>
  <si>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</si>
  <si>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</si>
  <si>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</si>
  <si>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</si>
  <si>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</si>
  <si>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</si>
  <si>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</si>
  <si>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</si>
  <si>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</si>
  <si>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</si>
  <si>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</si>
  <si>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</si>
  <si>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</si>
  <si>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</si>
  <si>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</si>
  <si>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</si>
  <si>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</si>
  <si>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</si>
  <si>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</si>
  <si>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</si>
  <si>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</si>
  <si>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</si>
  <si>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</si>
  <si>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</si>
  <si>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</si>
  <si>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</si>
  <si>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</si>
  <si>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</si>
  <si>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</si>
  <si>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</si>
  <si>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</si>
  <si>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</si>
  <si>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</si>
  <si>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</si>
  <si>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</si>
  <si>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</si>
  <si>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</si>
  <si>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</si>
  <si>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</si>
  <si>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</si>
  <si>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</si>
  <si>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</si>
  <si>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</si>
  <si>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</si>
  <si>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</si>
  <si>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</si>
  <si>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</si>
  <si>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</si>
  <si>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</si>
  <si>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</si>
  <si>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</si>
  <si>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</si>
  <si>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</si>
  <si>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</si>
  <si>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</si>
  <si>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</si>
  <si>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</si>
  <si>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</si>
  <si>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</si>
  <si>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</si>
  <si>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</si>
  <si>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</si>
  <si>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</si>
  <si>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</si>
  <si>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</si>
  <si>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</si>
  <si>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</si>
  <si>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</si>
  <si>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</si>
  <si>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</si>
  <si>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</si>
  <si>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</si>
  <si>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</si>
  <si>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</si>
  <si>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</si>
  <si>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</si>
  <si>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</si>
  <si>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</si>
  <si>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</si>
  <si>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</si>
  <si>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</si>
  <si>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</si>
  <si>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</si>
  <si>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</si>
  <si>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</si>
  <si>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</si>
  <si>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</si>
  <si>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</si>
  <si>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</si>
  <si>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</si>
  <si>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</si>
  <si>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</si>
  <si>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</si>
  <si>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</si>
  <si>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</si>
  <si>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</si>
  <si>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</si>
  <si>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</si>
  <si>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</si>
  <si>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</si>
  <si>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</si>
  <si>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</si>
  <si>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</si>
  <si>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</si>
  <si>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</si>
  <si>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</si>
  <si>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</si>
  <si>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</si>
  <si>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</si>
  <si>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</si>
  <si>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</si>
  <si>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</si>
  <si>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</si>
  <si>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</si>
  <si>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</si>
  <si>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</si>
  <si>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</si>
  <si>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</si>
  <si>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</si>
  <si>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</si>
  <si>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</si>
  <si>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</si>
  <si>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</si>
  <si>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</si>
  <si>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</si>
  <si>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</si>
  <si>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</si>
  <si>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</si>
  <si>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</si>
  <si>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</si>
  <si>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</si>
  <si>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</si>
  <si>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</si>
  <si>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</si>
  <si>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</si>
  <si>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</si>
  <si>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</si>
  <si>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</si>
  <si>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</si>
  <si>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</si>
  <si>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</si>
  <si>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</si>
  <si>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</si>
  <si>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</si>
  <si>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</si>
  <si>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</si>
  <si>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</si>
  <si>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</si>
  <si>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</si>
  <si>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</si>
  <si>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</si>
  <si>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</si>
  <si>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</si>
  <si>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</si>
  <si>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</si>
  <si>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</si>
  <si>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</si>
  <si>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</si>
  <si>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</si>
  <si>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</si>
  <si>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</si>
  <si>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</si>
  <si>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</si>
  <si>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</si>
  <si>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</si>
  <si>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</si>
  <si>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</si>
  <si>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</si>
  <si>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</si>
  <si>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</si>
  <si>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</si>
  <si>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</si>
  <si>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</si>
  <si>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</si>
  <si>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</si>
  <si>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</si>
  <si>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</si>
  <si>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</si>
  <si>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</si>
  <si>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</si>
  <si>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</si>
  <si>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</si>
  <si>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</si>
  <si>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</si>
  <si>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</si>
  <si>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</si>
  <si>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</si>
  <si>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</si>
  <si>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</si>
  <si>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</si>
  <si>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</si>
  <si>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</si>
  <si>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</si>
  <si>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</si>
  <si>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</si>
  <si>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</si>
  <si>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</si>
  <si>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</si>
  <si>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</si>
  <si>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</si>
  <si>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</si>
  <si>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</si>
  <si>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</si>
  <si>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</si>
  <si>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</si>
  <si>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</si>
  <si>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</si>
  <si>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</si>
  <si>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</si>
  <si>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</si>
  <si>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</si>
  <si>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</si>
  <si>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</si>
  <si>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</si>
  <si>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</si>
  <si>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</si>
  <si>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</si>
  <si>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</si>
  <si>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</si>
  <si>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</si>
  <si>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</si>
  <si>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</si>
  <si>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</si>
  <si>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</si>
  <si>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</si>
  <si>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</si>
  <si>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</si>
  <si>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</si>
  <si>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</si>
  <si>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</si>
  <si>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</si>
  <si>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</si>
  <si>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</si>
  <si>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</si>
  <si>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</si>
  <si>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</si>
  <si>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</si>
  <si>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</si>
  <si>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</si>
  <si>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</si>
  <si>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</si>
  <si>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</si>
  <si>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</si>
  <si>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</si>
  <si>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</si>
  <si>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</si>
  <si>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</si>
  <si>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</si>
  <si>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</si>
  <si>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</si>
  <si>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</si>
  <si>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</si>
  <si>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</si>
  <si>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</si>
  <si>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</si>
  <si>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</si>
  <si>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</si>
  <si>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</si>
  <si>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</si>
  <si>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</si>
  <si>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</si>
  <si>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</si>
  <si>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</si>
  <si>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</si>
  <si>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</si>
  <si>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</si>
  <si>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</si>
  <si>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</si>
  <si>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</si>
  <si>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</si>
  <si>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</si>
  <si>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</si>
  <si>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</si>
  <si>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</si>
  <si>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</si>
  <si>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</si>
  <si>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</si>
  <si>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</si>
  <si>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</si>
  <si>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</si>
  <si>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</si>
  <si>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</si>
  <si>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</si>
  <si>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</si>
  <si>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</si>
  <si>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</si>
  <si>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</si>
  <si>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</si>
  <si>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</si>
  <si>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</si>
  <si>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</si>
  <si>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</si>
  <si>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</si>
  <si>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</si>
  <si>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</si>
  <si>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</si>
  <si>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</si>
  <si>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</si>
  <si>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</si>
  <si>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</si>
  <si>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</si>
  <si>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</si>
  <si>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</si>
  <si>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</si>
  <si>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</si>
  <si>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</si>
  <si>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</si>
  <si>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</si>
  <si>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</si>
  <si>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</si>
  <si>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</si>
  <si>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</si>
  <si>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</si>
  <si>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</si>
  <si>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</si>
  <si>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</si>
  <si>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</si>
  <si>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</si>
  <si>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</si>
  <si>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</si>
  <si>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</si>
  <si>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</si>
  <si>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</si>
  <si>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</si>
  <si>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</si>
  <si>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</si>
  <si>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</si>
  <si>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</si>
  <si>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</si>
  <si>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</si>
  <si>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</si>
  <si>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</si>
  <si>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</si>
  <si>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</si>
  <si>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</si>
  <si>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</si>
  <si>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</si>
  <si>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</si>
  <si>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</si>
  <si>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</si>
  <si>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</si>
  <si>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</si>
  <si>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</si>
  <si>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</si>
  <si>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</si>
  <si>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</si>
  <si>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</si>
  <si>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</si>
  <si>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</si>
  <si>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</si>
  <si>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</si>
  <si>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</si>
  <si>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</si>
  <si>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</si>
  <si>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</si>
  <si>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</si>
  <si>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</si>
  <si>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</si>
  <si>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</si>
  <si>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</si>
  <si>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</si>
  <si>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</si>
  <si>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</si>
  <si>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</si>
  <si>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</si>
  <si>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</si>
  <si>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</si>
  <si>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</si>
  <si>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</si>
  <si>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</si>
  <si>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</si>
  <si>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</si>
  <si>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</si>
  <si>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</si>
  <si>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</si>
  <si>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</si>
  <si>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</si>
  <si>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</si>
  <si>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</si>
  <si>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</si>
  <si>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</si>
  <si>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</si>
  <si>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</si>
  <si>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</si>
  <si>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</si>
  <si>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</si>
  <si>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</si>
  <si>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</si>
  <si>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</si>
  <si>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</si>
  <si>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</si>
  <si>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</si>
  <si>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</si>
  <si>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</si>
  <si>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</si>
  <si>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</si>
  <si>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</si>
  <si>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</si>
  <si>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</si>
  <si>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</si>
  <si>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</si>
  <si>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</si>
  <si>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</si>
  <si>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</si>
  <si>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</si>
  <si>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</si>
  <si>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</si>
  <si>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</si>
  <si>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</si>
  <si>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</si>
  <si>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</si>
  <si>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</si>
  <si>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</si>
  <si>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</si>
  <si>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</si>
  <si>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</si>
  <si>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</si>
  <si>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</si>
  <si>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</si>
  <si>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</si>
  <si>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</si>
  <si>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</si>
  <si>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</si>
  <si>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</si>
  <si>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</si>
  <si>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</si>
  <si>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</si>
  <si>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</si>
  <si>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</si>
  <si>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</si>
  <si>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</si>
  <si>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</si>
  <si>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</si>
  <si>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</si>
  <si>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</si>
  <si>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</si>
  <si>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</si>
  <si>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</si>
  <si>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</si>
  <si>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</si>
  <si>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</si>
  <si>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</si>
  <si>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</si>
  <si>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</si>
  <si>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</si>
  <si>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</si>
  <si>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</si>
  <si>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</si>
  <si>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</si>
  <si>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</si>
  <si>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</si>
  <si>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</si>
  <si>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</si>
  <si>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</si>
  <si>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</si>
  <si>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</si>
  <si>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</si>
  <si>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</si>
  <si>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</si>
  <si>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</si>
  <si>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</si>
  <si>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</si>
  <si>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</si>
  <si>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</si>
  <si>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</si>
  <si>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</si>
  <si>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</si>
  <si>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</si>
  <si>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</si>
  <si>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</si>
  <si>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</si>
  <si>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</si>
  <si>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</si>
  <si>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</si>
  <si>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</si>
  <si>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</si>
  <si>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</si>
  <si>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</si>
  <si>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</si>
  <si>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</si>
  <si>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</si>
  <si>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</si>
  <si>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</si>
  <si>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</si>
  <si>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</si>
  <si>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</si>
  <si>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</si>
  <si>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</si>
  <si>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</si>
  <si>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</si>
  <si>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</si>
  <si>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</si>
  <si>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</si>
  <si>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</si>
  <si>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</si>
  <si>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</si>
  <si>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</si>
  <si>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</si>
  <si>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</si>
  <si>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</si>
  <si>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</si>
  <si>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</si>
  <si>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</si>
  <si>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</si>
  <si>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</si>
  <si>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</si>
  <si>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</si>
  <si>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</si>
  <si>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</si>
  <si>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</si>
  <si>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</si>
  <si>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</si>
  <si>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</si>
  <si>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</si>
  <si>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</si>
  <si>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</si>
  <si>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</si>
  <si>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</si>
  <si>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</si>
  <si>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</si>
  <si>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</si>
  <si>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</si>
  <si>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</si>
  <si>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</si>
  <si>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</si>
  <si>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</si>
  <si>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</si>
  <si>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</si>
  <si>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</si>
  <si>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</si>
  <si>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</si>
  <si>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</si>
  <si>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</si>
  <si>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</si>
  <si>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</si>
  <si>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</si>
  <si>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</si>
  <si>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</si>
  <si>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</si>
  <si>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</si>
  <si>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</si>
  <si>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</si>
  <si>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</si>
  <si>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</si>
  <si>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</si>
  <si>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</si>
  <si>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</si>
  <si>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</si>
  <si>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</si>
  <si>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</si>
  <si>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</si>
  <si>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</si>
  <si>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</si>
  <si>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</si>
  <si>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</si>
  <si>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</si>
  <si>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</si>
  <si>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</si>
  <si>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</si>
  <si>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</si>
  <si>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</si>
  <si>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</si>
  <si>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</si>
  <si>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</si>
  <si>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</si>
  <si>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</si>
  <si>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</si>
  <si>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</si>
  <si>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</si>
  <si>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</si>
  <si>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</si>
  <si>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</si>
  <si>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</si>
  <si>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</si>
  <si>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</si>
  <si>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</si>
  <si>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</si>
  <si>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</si>
  <si>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</si>
  <si>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</si>
  <si>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</si>
  <si>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</si>
  <si>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</si>
  <si>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</si>
  <si>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</si>
  <si>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</si>
  <si>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</si>
  <si>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</si>
  <si>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</si>
  <si>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</si>
  <si>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</si>
  <si>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</si>
  <si>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</si>
  <si>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</si>
  <si>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</si>
  <si>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</si>
  <si>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</si>
  <si>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</si>
  <si>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</si>
  <si>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</si>
  <si>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</si>
  <si>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</si>
  <si>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</si>
  <si>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</si>
  <si>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</si>
  <si>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</si>
  <si>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</si>
  <si>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</si>
  <si>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</si>
  <si>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</si>
  <si>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</si>
  <si>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</si>
  <si>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</si>
  <si>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</si>
  <si>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</si>
  <si>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</si>
  <si>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</si>
  <si>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</si>
  <si>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</si>
  <si>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</si>
  <si>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</si>
  <si>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</si>
  <si>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</si>
  <si>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</si>
  <si>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</si>
  <si>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</si>
  <si>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</si>
  <si>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</si>
  <si>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</si>
  <si>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</si>
  <si>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</si>
  <si>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</si>
  <si>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</si>
  <si>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</si>
  <si>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</si>
  <si>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</si>
  <si>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</si>
  <si>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</si>
  <si>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</si>
  <si>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</si>
  <si>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</si>
  <si>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</si>
  <si>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</si>
  <si>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</si>
  <si>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</si>
  <si>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</si>
  <si>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</si>
  <si>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</si>
  <si>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</si>
  <si>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</si>
  <si>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</si>
  <si>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</si>
  <si>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</si>
  <si>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</si>
  <si>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</si>
  <si>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</si>
  <si>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</si>
  <si>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</si>
  <si>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</si>
  <si>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</si>
  <si>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</si>
  <si>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</si>
  <si>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</si>
  <si>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</si>
  <si>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</si>
  <si>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</si>
  <si>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</si>
  <si>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</si>
  <si>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</si>
  <si>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</si>
  <si>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</si>
  <si>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</si>
  <si>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</si>
  <si>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</si>
  <si>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</si>
  <si>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</si>
  <si>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</si>
  <si>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</si>
  <si>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</si>
  <si>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</si>
  <si>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</si>
  <si>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</si>
  <si>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</si>
  <si>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</si>
  <si>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</si>
  <si>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</si>
  <si>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</si>
  <si>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</si>
  <si>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</si>
  <si>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</si>
  <si>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</si>
  <si>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</si>
  <si>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</si>
  <si>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</si>
  <si>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</si>
  <si>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</si>
  <si>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</si>
  <si>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</si>
  <si>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</si>
  <si>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</si>
  <si>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</si>
  <si>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</si>
  <si>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</si>
  <si>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</si>
  <si>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</si>
  <si>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</si>
  <si>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</si>
  <si>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</si>
  <si>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</si>
  <si>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</si>
  <si>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</si>
  <si>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</si>
  <si>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</si>
  <si>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</si>
  <si>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</si>
  <si>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</si>
  <si>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</si>
  <si>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</si>
  <si>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</si>
  <si>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</si>
  <si>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</si>
  <si>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</si>
  <si>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</si>
  <si>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</si>
  <si>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</si>
  <si>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</si>
  <si>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</si>
  <si>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</si>
  <si>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</si>
  <si>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</si>
  <si>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</si>
  <si>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</si>
  <si>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</si>
  <si>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</si>
  <si>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</si>
  <si>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</si>
  <si>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</si>
  <si>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</si>
  <si>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</si>
  <si>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</si>
  <si>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</si>
  <si>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</si>
  <si>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</si>
  <si>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</si>
  <si>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</si>
  <si>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</si>
  <si>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</si>
  <si>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</si>
  <si>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</si>
  <si>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</si>
  <si>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</si>
  <si>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</si>
  <si>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</si>
  <si>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</si>
  <si>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</si>
  <si>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</si>
  <si>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</si>
  <si>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</si>
  <si>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</si>
  <si>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</si>
  <si>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</si>
  <si>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</si>
  <si>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</si>
  <si>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</si>
  <si>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</si>
  <si>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</si>
  <si>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</si>
  <si>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</si>
  <si>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</si>
  <si>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</si>
  <si>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</si>
  <si>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</si>
  <si>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</si>
  <si>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</si>
  <si>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</si>
  <si>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</si>
  <si>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</si>
  <si>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</si>
  <si>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</si>
  <si>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</si>
  <si>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</si>
  <si>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</si>
  <si>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</si>
  <si>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</si>
  <si>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</si>
  <si>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</si>
  <si>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</si>
  <si>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</si>
  <si>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</si>
  <si>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</si>
  <si>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</si>
  <si>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</si>
  <si>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</si>
  <si>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</si>
  <si>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</si>
  <si>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</si>
  <si>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</si>
  <si>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</si>
  <si>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</si>
  <si>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</si>
  <si>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</si>
  <si>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</si>
  <si>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</si>
  <si>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</si>
  <si>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</si>
  <si>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</si>
  <si>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</si>
  <si>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</si>
  <si>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</si>
  <si>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</si>
  <si>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</si>
  <si>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</si>
  <si>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</si>
  <si>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</si>
  <si>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</si>
  <si>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</si>
  <si>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</si>
  <si>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</si>
  <si>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</si>
  <si>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</si>
  <si>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</si>
  <si>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</si>
  <si>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</si>
  <si>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</si>
  <si>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</si>
  <si>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</si>
  <si>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</si>
  <si>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</si>
  <si>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</si>
  <si>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</si>
  <si>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</si>
  <si>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</si>
  <si>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</si>
  <si>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</si>
  <si>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</si>
  <si>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</si>
  <si>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</si>
  <si>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</si>
  <si>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</si>
  <si>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</si>
  <si>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</si>
  <si>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</si>
  <si>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</si>
  <si>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</si>
  <si>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</si>
  <si>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</si>
  <si>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</si>
  <si>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</si>
  <si>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</si>
  <si>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</si>
  <si>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</si>
  <si>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</si>
  <si>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</si>
  <si>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</si>
  <si>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</si>
  <si>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</si>
  <si>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</si>
  <si>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</si>
  <si>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</si>
  <si>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</si>
  <si>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</si>
  <si>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</si>
  <si>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</si>
  <si>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</si>
  <si>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</si>
  <si>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</si>
  <si>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</si>
  <si>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</si>
  <si>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</si>
  <si>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</si>
  <si>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</si>
  <si>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</si>
  <si>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</si>
  <si>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</si>
  <si>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</si>
  <si>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</si>
  <si>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</si>
  <si>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</si>
  <si>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</si>
  <si>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</si>
  <si>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</si>
  <si>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</si>
  <si>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</si>
  <si>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</si>
  <si>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</si>
  <si>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</si>
  <si>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</si>
  <si>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</si>
  <si>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</si>
  <si>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</si>
  <si>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</si>
  <si>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</si>
  <si>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</si>
  <si>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</si>
  <si>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</si>
  <si>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</si>
  <si>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</si>
  <si>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</si>
  <si>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</si>
  <si>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</si>
  <si>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</si>
  <si>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</si>
  <si>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</si>
  <si>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</si>
  <si>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</si>
  <si>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</si>
  <si>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</si>
  <si>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</si>
  <si>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</si>
  <si>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</si>
  <si>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</si>
  <si>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</si>
  <si>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</si>
  <si>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</si>
  <si>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</si>
  <si>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</si>
  <si>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</si>
  <si>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</si>
  <si>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</si>
  <si>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</si>
  <si>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</si>
  <si>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</si>
  <si>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</si>
  <si>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</si>
  <si>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</si>
  <si>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</si>
  <si>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</si>
  <si>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</si>
  <si>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</si>
  <si>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</si>
  <si>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</si>
  <si>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</si>
  <si>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</si>
  <si>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</si>
  <si>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</si>
  <si>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</si>
  <si>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</si>
  <si>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</si>
  <si>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</si>
  <si>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</si>
  <si>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</si>
  <si>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</si>
  <si>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</si>
  <si>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</si>
  <si>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</si>
  <si>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</si>
  <si>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</si>
  <si>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</si>
  <si>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</si>
  <si>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</si>
  <si>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</si>
  <si>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</si>
  <si>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</si>
  <si>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</si>
  <si>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</si>
  <si>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</si>
  <si>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</si>
  <si>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</si>
  <si>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</si>
  <si>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</si>
  <si>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</si>
  <si>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</si>
  <si>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</si>
  <si>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</si>
  <si>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</si>
  <si>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</si>
  <si>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</si>
  <si>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</si>
  <si>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</si>
  <si>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</si>
  <si>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</si>
  <si>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</si>
  <si>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</si>
  <si>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</si>
  <si>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</si>
  <si>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</si>
  <si>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</si>
  <si>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</si>
  <si>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</si>
  <si>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</si>
  <si>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</si>
  <si>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</si>
  <si>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</si>
  <si>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</si>
  <si>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</si>
  <si>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</si>
  <si>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</si>
  <si>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</si>
  <si>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</si>
  <si>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</si>
  <si>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</si>
  <si>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</si>
  <si>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</si>
  <si>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</si>
  <si>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</si>
  <si>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</si>
  <si>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</si>
  <si>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</si>
  <si>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</si>
  <si>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</si>
  <si>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</si>
  <si>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</si>
  <si>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</si>
  <si>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</si>
  <si>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</si>
  <si>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</si>
  <si>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</si>
  <si>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</si>
  <si>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</si>
  <si>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</si>
  <si>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</si>
  <si>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</si>
  <si>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</si>
  <si>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</si>
  <si>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</si>
  <si>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</si>
  <si>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</si>
  <si>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</si>
  <si>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</si>
  <si>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</si>
  <si>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</si>
  <si>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</si>
  <si>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</si>
  <si>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</si>
  <si>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</si>
  <si>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</si>
  <si>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</si>
  <si>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</si>
  <si>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</si>
  <si>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</si>
  <si>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</si>
  <si>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</si>
  <si>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</si>
  <si>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</si>
  <si>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</si>
  <si>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</si>
  <si>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</si>
  <si>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</si>
  <si>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</si>
  <si>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</si>
  <si>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</si>
  <si>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</si>
  <si>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</si>
  <si>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</si>
  <si>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</si>
  <si>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</si>
  <si>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</si>
  <si>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</si>
  <si>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</si>
  <si>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</si>
  <si>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</si>
  <si>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</si>
  <si>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</si>
  <si>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</si>
  <si>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</si>
  <si>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</si>
  <si>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</si>
  <si>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</si>
  <si>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</si>
  <si>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</si>
  <si>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</si>
  <si>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</si>
  <si>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</si>
  <si>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</si>
  <si>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</si>
  <si>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</si>
  <si>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</si>
  <si>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</si>
  <si>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</si>
  <si>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</si>
  <si>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</si>
  <si>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</si>
  <si>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</si>
  <si>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</si>
  <si>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</si>
  <si>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</si>
  <si>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</si>
  <si>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</si>
  <si>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</si>
  <si>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</si>
  <si>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</si>
  <si>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</si>
  <si>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</si>
  <si>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</si>
  <si>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</si>
  <si>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</si>
  <si>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</si>
  <si>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</si>
  <si>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</si>
  <si>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</si>
  <si>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</si>
  <si>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</si>
  <si>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</si>
  <si>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</si>
  <si>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</si>
  <si>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</si>
  <si>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</si>
  <si>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</si>
  <si>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</si>
  <si>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</si>
  <si>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</si>
  <si>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</si>
  <si>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</si>
  <si>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</si>
  <si>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</si>
  <si>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</si>
  <si>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</si>
  <si>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</si>
  <si>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</si>
  <si>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</si>
  <si>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</si>
  <si>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</si>
  <si>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</si>
  <si>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</si>
  <si>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</si>
  <si>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</si>
  <si>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</si>
  <si>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</si>
  <si>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</si>
  <si>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</si>
  <si>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</si>
  <si>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</si>
  <si>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</si>
  <si>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</si>
  <si>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</si>
  <si>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</si>
  <si>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</si>
  <si>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</si>
  <si>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</si>
  <si>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</si>
  <si>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</si>
  <si>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</si>
  <si>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</si>
  <si>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</si>
  <si>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</si>
  <si>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</si>
  <si>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</si>
  <si>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</si>
  <si>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</si>
  <si>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</si>
  <si>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</si>
  <si>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</si>
  <si>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</si>
  <si>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</si>
  <si>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</si>
  <si>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</si>
  <si>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</si>
  <si>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</si>
  <si>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</si>
  <si>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</si>
  <si>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</si>
  <si>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</si>
  <si>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</si>
  <si>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</si>
  <si>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</si>
  <si>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</si>
  <si>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</si>
  <si>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</si>
  <si>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</si>
  <si>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</si>
  <si>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</si>
  <si>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</si>
  <si>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</si>
  <si>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</si>
  <si>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</si>
  <si>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</si>
  <si>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</si>
  <si>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</si>
  <si>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</si>
  <si>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</si>
  <si>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</si>
  <si>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</si>
  <si>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</si>
  <si>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</si>
  <si>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</si>
  <si>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</si>
  <si>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</si>
  <si>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</si>
  <si>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</si>
  <si>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</si>
  <si>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</si>
  <si>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</si>
  <si>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</si>
  <si>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</si>
  <si>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</si>
  <si>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</si>
  <si>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</si>
  <si>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</si>
  <si>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</si>
  <si>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</si>
  <si>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</si>
  <si>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</si>
  <si>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</si>
  <si>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</si>
  <si>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</si>
  <si>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</si>
  <si>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</si>
  <si>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</si>
  <si>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</si>
  <si>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</si>
  <si>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</si>
  <si>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</si>
  <si>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</si>
  <si>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</si>
  <si>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</si>
  <si>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</si>
  <si>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</si>
  <si>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</si>
  <si>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</si>
  <si>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</si>
  <si>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</si>
  <si>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</si>
  <si>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</si>
  <si>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</si>
  <si>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</si>
  <si>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</si>
  <si>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</si>
  <si>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</si>
  <si>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</si>
  <si>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</si>
  <si>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</si>
  <si>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</si>
  <si>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</si>
  <si>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</si>
  <si>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</si>
  <si>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</si>
  <si>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</si>
  <si>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</si>
  <si>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</si>
  <si>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</si>
  <si>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</si>
  <si>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</si>
  <si>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</si>
  <si>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</si>
  <si>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</si>
  <si>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</si>
  <si>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</si>
  <si>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</si>
  <si>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</si>
  <si>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</si>
  <si>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</si>
  <si>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</si>
  <si>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</si>
  <si>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</si>
  <si>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</si>
  <si>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</si>
  <si>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</si>
  <si>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</si>
  <si>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</si>
  <si>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</si>
  <si>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</si>
  <si>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</si>
  <si>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</si>
  <si>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</si>
  <si>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</si>
  <si>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</si>
  <si>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</si>
  <si>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</si>
  <si>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</si>
  <si>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</si>
  <si>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</si>
  <si>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</si>
  <si>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</si>
  <si>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</si>
  <si>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</si>
  <si>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</si>
  <si>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</si>
  <si>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</si>
  <si>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</si>
  <si>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</si>
  <si>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</si>
  <si>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</si>
  <si>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</si>
  <si>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</si>
  <si>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</si>
  <si>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</si>
  <si>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</si>
  <si>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</si>
  <si>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</si>
  <si>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</si>
  <si>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</si>
  <si>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</si>
  <si>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</si>
  <si>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</si>
  <si>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</si>
  <si>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</si>
  <si>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</si>
  <si>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</si>
  <si>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</si>
  <si>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</si>
  <si>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</si>
  <si>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</si>
  <si>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</si>
  <si>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</si>
  <si>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</si>
  <si>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</si>
  <si>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</si>
  <si>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</si>
  <si>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</si>
  <si>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</si>
  <si>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</si>
  <si>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</si>
  <si>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</si>
  <si>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</si>
  <si>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</si>
  <si>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</si>
  <si>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</si>
  <si>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</si>
  <si>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</si>
  <si>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</si>
  <si>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</si>
  <si>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</si>
  <si>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</si>
  <si>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</si>
  <si>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</si>
  <si>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</si>
  <si>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</si>
  <si>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</si>
  <si>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</si>
  <si>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</si>
  <si>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</si>
  <si>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</si>
  <si>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</si>
  <si>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</si>
  <si>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</si>
  <si>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</si>
  <si>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</si>
  <si>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</si>
  <si>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</si>
  <si>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</si>
  <si>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</si>
  <si>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</si>
  <si>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</si>
  <si>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</si>
  <si>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</si>
  <si>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</si>
  <si>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</si>
  <si>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</si>
  <si>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</si>
  <si>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</si>
  <si>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</si>
  <si>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</si>
  <si>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</si>
  <si>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</si>
  <si>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</si>
  <si>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</si>
  <si>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</si>
  <si>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</si>
  <si>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</si>
  <si>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</si>
  <si>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</si>
  <si>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</si>
  <si>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</si>
  <si>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</si>
  <si>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</si>
  <si>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</si>
  <si>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</si>
  <si>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</si>
  <si>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</si>
  <si>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</si>
  <si>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</si>
  <si>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</si>
  <si>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</si>
  <si>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</si>
  <si>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</si>
  <si>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</si>
  <si>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</si>
  <si>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</si>
  <si>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</si>
  <si>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</si>
  <si>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</si>
  <si>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</si>
  <si>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</si>
  <si>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</si>
  <si>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</si>
  <si>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</si>
  <si>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</si>
  <si>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</si>
  <si>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</si>
  <si>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</si>
  <si>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</si>
  <si>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</si>
  <si>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</si>
  <si>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</si>
  <si>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</si>
  <si>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</si>
  <si>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</si>
  <si>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</si>
  <si>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</si>
  <si>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</si>
  <si>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</si>
  <si>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</si>
  <si>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</si>
  <si>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</si>
  <si>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</si>
  <si>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</si>
  <si>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</si>
  <si>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</si>
  <si>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</si>
  <si>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</si>
  <si>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</si>
  <si>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</si>
  <si>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</si>
  <si>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</si>
  <si>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</si>
  <si>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</si>
  <si>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</si>
  <si>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</si>
  <si>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</si>
  <si>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</si>
  <si>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</si>
  <si>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</si>
  <si>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</si>
  <si>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</si>
  <si>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</si>
  <si>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</si>
  <si>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</si>
  <si>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</si>
  <si>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</si>
  <si>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</si>
  <si>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</si>
  <si>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</si>
  <si>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</si>
  <si>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</si>
  <si>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</si>
  <si>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</si>
  <si>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</si>
  <si>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</si>
  <si>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</si>
  <si>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</si>
  <si>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</si>
  <si>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</si>
  <si>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</si>
  <si>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</si>
  <si>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</si>
  <si>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</si>
  <si>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</si>
  <si>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</si>
  <si>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</si>
  <si>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</si>
  <si>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</si>
  <si>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</si>
  <si>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</si>
  <si>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</si>
  <si>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</si>
  <si>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</si>
  <si>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</si>
  <si>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</si>
  <si>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</si>
  <si>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</si>
  <si>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</si>
  <si>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</si>
  <si>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</si>
  <si>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</si>
  <si>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</si>
  <si>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</si>
  <si>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</si>
  <si>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</si>
  <si>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</si>
  <si>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</si>
  <si>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</si>
  <si>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</si>
  <si>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</si>
  <si>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</si>
  <si>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</si>
  <si>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</si>
  <si>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</si>
  <si>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</si>
  <si>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</si>
  <si>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</si>
  <si>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</si>
  <si>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</si>
  <si>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</si>
  <si>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</si>
  <si>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</si>
  <si>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</si>
  <si>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</si>
  <si>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</si>
  <si>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</si>
  <si>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</si>
  <si>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</si>
  <si>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</si>
  <si>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</si>
  <si>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</si>
  <si>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</si>
  <si>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</si>
  <si>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</si>
  <si>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</si>
  <si>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</si>
  <si>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</si>
  <si>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</si>
  <si>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</si>
  <si>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</si>
  <si>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</si>
  <si>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</si>
  <si>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</si>
  <si>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</si>
  <si>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</si>
  <si>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</si>
  <si>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</si>
  <si>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</si>
  <si>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</si>
  <si>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</si>
  <si>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</si>
  <si>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</si>
  <si>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</si>
  <si>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</si>
  <si>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</si>
  <si>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</si>
  <si>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</si>
  <si>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</si>
  <si>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</si>
  <si>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</si>
  <si>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</si>
  <si>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</si>
  <si>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</si>
  <si>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</si>
  <si>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</si>
  <si>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</si>
  <si>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</si>
  <si>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</si>
  <si>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</si>
  <si>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</si>
  <si>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</si>
  <si>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</si>
  <si>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</si>
  <si>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</si>
  <si>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</si>
  <si>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</si>
  <si>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</si>
  <si>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</si>
  <si>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</si>
  <si>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</si>
  <si>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</si>
  <si>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</si>
  <si>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</si>
  <si>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</si>
  <si>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</si>
  <si>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</si>
  <si>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</si>
  <si>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</si>
  <si>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</si>
  <si>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</si>
  <si>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</si>
  <si>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</si>
  <si>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</si>
  <si>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</si>
  <si>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</si>
  <si>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</si>
  <si>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</si>
  <si>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</si>
  <si>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</si>
  <si>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</si>
  <si>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</si>
  <si>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</si>
  <si>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</si>
  <si>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</si>
  <si>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</si>
  <si>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</si>
  <si>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</si>
  <si>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</si>
  <si>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</si>
  <si>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</si>
  <si>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</si>
  <si>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</si>
  <si>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</si>
  <si>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</si>
  <si>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</si>
  <si>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</si>
  <si>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</si>
  <si>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</si>
  <si>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</si>
  <si>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</si>
  <si>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</si>
  <si>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</si>
  <si>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</si>
  <si>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</si>
  <si>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</si>
  <si>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</si>
  <si>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</si>
  <si>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</si>
  <si>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</si>
  <si>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</si>
  <si>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</si>
  <si>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</si>
  <si>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</si>
  <si>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</si>
  <si>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</si>
  <si>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</si>
  <si>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</si>
  <si>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</si>
  <si>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</si>
  <si>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</si>
  <si>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</si>
  <si>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</si>
  <si>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</si>
  <si>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</si>
  <si>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</si>
  <si>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</si>
  <si>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</si>
  <si>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</si>
  <si>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</si>
  <si>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</si>
  <si>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</si>
  <si>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</si>
  <si>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</si>
  <si>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</si>
  <si>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</si>
  <si>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</si>
  <si>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</si>
  <si>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</si>
  <si>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</si>
  <si>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</si>
  <si>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</si>
  <si>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</si>
  <si>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</si>
  <si>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</si>
  <si>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</si>
  <si>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</si>
  <si>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</si>
  <si>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</si>
  <si>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</si>
  <si>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</si>
  <si>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</si>
  <si>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</si>
  <si>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</si>
  <si>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</si>
  <si>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</si>
  <si>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</si>
  <si>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</si>
  <si>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</si>
  <si>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</si>
  <si>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</si>
  <si>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</si>
  <si>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</si>
  <si>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</si>
  <si>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</si>
  <si>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</si>
  <si>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</si>
  <si>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</si>
  <si>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</si>
  <si>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</si>
  <si>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</si>
  <si>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</si>
  <si>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</si>
  <si>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</si>
  <si>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</si>
  <si>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</si>
  <si>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</si>
  <si>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</si>
  <si>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</si>
  <si>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</si>
  <si>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</si>
  <si>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</si>
  <si>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</si>
  <si>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</si>
  <si>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</si>
  <si>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</si>
  <si>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</si>
  <si>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</si>
  <si>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</si>
  <si>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</si>
  <si>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</si>
  <si>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</si>
  <si>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</si>
  <si>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</si>
  <si>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</si>
  <si>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</si>
  <si>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</si>
  <si>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</si>
  <si>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</si>
  <si>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</si>
  <si>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</si>
  <si>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</si>
  <si>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</si>
  <si>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</si>
  <si>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</si>
  <si>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</si>
  <si>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</si>
  <si>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</si>
  <si>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</si>
  <si>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</si>
  <si>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</si>
  <si>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</si>
  <si>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</si>
  <si>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</si>
  <si>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</si>
  <si>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</si>
  <si>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</si>
  <si>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</si>
  <si>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</si>
  <si>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</si>
  <si>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</si>
  <si>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</si>
  <si>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</si>
  <si>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</si>
  <si>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</si>
  <si>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</si>
  <si>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</si>
  <si>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</si>
  <si>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</si>
  <si>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</si>
  <si>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</si>
  <si>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</si>
  <si>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</si>
  <si>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</si>
  <si>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</si>
  <si>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</si>
  <si>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</si>
  <si>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</si>
  <si>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</si>
  <si>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</si>
  <si>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</si>
  <si>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</si>
  <si>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</si>
  <si>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</si>
  <si>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</si>
  <si>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</si>
  <si>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</si>
  <si>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</si>
  <si>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</si>
  <si>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</si>
  <si>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</si>
  <si>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</si>
  <si>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</si>
  <si>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</si>
  <si>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</si>
  <si>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</si>
  <si>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</si>
  <si>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</si>
  <si>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</si>
  <si>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</si>
  <si>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</si>
  <si>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</si>
  <si>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</si>
  <si>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</si>
  <si>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</si>
  <si>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</si>
  <si>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</si>
  <si>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</si>
  <si>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</si>
  <si>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</si>
  <si>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</si>
  <si>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</si>
  <si>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</si>
  <si>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</si>
  <si>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</si>
  <si>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</si>
  <si>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</si>
  <si>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</si>
  <si>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</si>
  <si>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</si>
  <si>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</si>
  <si>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</si>
  <si>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</si>
  <si>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</si>
  <si>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</si>
  <si>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</si>
  <si>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</si>
  <si>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</si>
  <si>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</si>
  <si>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</si>
  <si>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</si>
  <si>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</si>
  <si>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</si>
  <si>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</si>
  <si>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</si>
  <si>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</si>
  <si>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</si>
  <si>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</si>
  <si>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</si>
  <si>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</si>
  <si>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</si>
  <si>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</si>
  <si>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</si>
  <si>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</si>
  <si>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</si>
  <si>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</si>
  <si>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</si>
  <si>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</si>
  <si>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</si>
  <si>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</si>
  <si>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</si>
  <si>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</si>
  <si>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</si>
  <si>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</si>
  <si>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</si>
  <si>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</si>
  <si>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</si>
  <si>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</si>
  <si>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</si>
  <si>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</si>
  <si>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</si>
  <si>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</si>
  <si>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</si>
  <si>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</si>
  <si>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</si>
  <si>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</si>
  <si>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</si>
  <si>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</si>
  <si>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</si>
  <si>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</si>
  <si>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</si>
  <si>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</si>
  <si>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</si>
  <si>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</si>
  <si>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</si>
  <si>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</si>
  <si>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</si>
  <si>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</si>
  <si>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</si>
  <si>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</si>
  <si>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</si>
  <si>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</si>
  <si>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</si>
  <si>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</si>
  <si>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</si>
  <si>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</si>
  <si>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</si>
  <si>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</si>
  <si>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</si>
  <si>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</si>
  <si>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</si>
  <si>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</si>
  <si>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</si>
  <si>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</si>
  <si>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</si>
  <si>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</si>
  <si>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</si>
  <si>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</si>
  <si>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</si>
  <si>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</si>
  <si>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</si>
  <si>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</si>
  <si>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</si>
  <si>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</si>
  <si>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</si>
  <si>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</si>
  <si>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</si>
  <si>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</si>
  <si>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</si>
  <si>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</si>
  <si>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</si>
  <si>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</si>
  <si>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</si>
  <si>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</si>
  <si>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</si>
  <si>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</si>
  <si>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</si>
  <si>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</si>
  <si>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</si>
  <si>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</si>
  <si>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</si>
  <si>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</si>
  <si>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</si>
  <si>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</si>
  <si>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</si>
  <si>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</si>
  <si>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</si>
  <si>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</si>
  <si>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</si>
  <si>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</si>
  <si>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</si>
  <si>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</si>
  <si>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</si>
  <si>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</si>
  <si>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</si>
  <si>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</si>
  <si>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</si>
  <si>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</si>
  <si>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</si>
  <si>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</si>
  <si>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</si>
  <si>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</si>
  <si>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</si>
  <si>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</si>
  <si>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</si>
  <si>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</si>
  <si>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</si>
  <si>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</si>
  <si>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</si>
  <si>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</si>
  <si>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</si>
  <si>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</si>
  <si>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</si>
  <si>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</si>
  <si>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</si>
  <si>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</si>
  <si>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</si>
  <si>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</si>
  <si>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</si>
  <si>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</si>
  <si>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</si>
  <si>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</si>
  <si>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</si>
  <si>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</si>
  <si>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</si>
  <si>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</si>
  <si>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</si>
  <si>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</si>
  <si>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</si>
  <si>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</si>
  <si>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</si>
  <si>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</si>
  <si>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</si>
  <si>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</si>
  <si>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</si>
  <si>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</si>
  <si>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</si>
  <si>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</si>
  <si>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</si>
  <si>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</si>
  <si>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</si>
  <si>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</si>
  <si>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</si>
  <si>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</si>
  <si>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</si>
  <si>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</si>
  <si>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</si>
  <si>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</si>
  <si>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</si>
  <si>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</si>
  <si>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</si>
  <si>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</si>
  <si>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</si>
  <si>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</si>
  <si>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</si>
  <si>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</si>
  <si>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</si>
  <si>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</si>
  <si>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</si>
  <si>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</si>
  <si>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</si>
  <si>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</si>
  <si>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</si>
  <si>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</si>
  <si>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</si>
  <si>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</si>
  <si>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</si>
  <si>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</si>
  <si>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</si>
  <si>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</si>
  <si>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</si>
  <si>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</si>
  <si>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</si>
  <si>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</si>
  <si>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</si>
  <si>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</si>
  <si>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</si>
  <si>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</si>
  <si>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</si>
  <si>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</si>
  <si>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</si>
  <si>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</si>
  <si>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</si>
  <si>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</si>
  <si>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</si>
  <si>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</si>
  <si>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</si>
  <si>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</si>
  <si>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</si>
  <si>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</si>
  <si>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</si>
  <si>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</si>
  <si>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</si>
  <si>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</si>
  <si>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</si>
  <si>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</si>
  <si>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</si>
  <si>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</si>
  <si>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</si>
  <si>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</si>
  <si>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</si>
  <si>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</si>
  <si>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</si>
  <si>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</si>
  <si>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</si>
  <si>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</si>
  <si>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</si>
  <si>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</si>
  <si>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</si>
  <si>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</si>
  <si>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</si>
  <si>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</si>
  <si>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</si>
  <si>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</si>
  <si>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</si>
  <si>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</si>
  <si>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</si>
  <si>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</si>
  <si>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</si>
  <si>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</si>
  <si>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</si>
  <si>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</si>
  <si>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</si>
  <si>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</si>
  <si>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</si>
  <si>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</si>
  <si>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</si>
  <si>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</si>
  <si>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</si>
  <si>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</si>
  <si>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</si>
  <si>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</si>
  <si>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</si>
  <si>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</si>
  <si>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</si>
  <si>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</si>
  <si>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</si>
  <si>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</si>
  <si>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</si>
  <si>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</si>
  <si>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</si>
  <si>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</si>
  <si>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</si>
  <si>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</si>
  <si>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</si>
  <si>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</si>
  <si>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</si>
  <si>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</si>
  <si>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</si>
  <si>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</si>
  <si>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</si>
  <si>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</si>
  <si>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</si>
  <si>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</si>
  <si>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</si>
  <si>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</si>
  <si>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</si>
  <si>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</si>
  <si>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</si>
  <si>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</si>
  <si>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</si>
  <si>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</si>
  <si>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</si>
  <si>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</si>
  <si>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</si>
  <si>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</si>
  <si>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</si>
  <si>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</si>
  <si>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</si>
  <si>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</si>
  <si>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</si>
  <si>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</si>
  <si>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</si>
  <si>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</si>
  <si>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</si>
  <si>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</si>
  <si>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</si>
  <si>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</si>
  <si>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</si>
  <si>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</si>
  <si>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</si>
  <si>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</si>
  <si>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</si>
  <si>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</si>
  <si>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</si>
  <si>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</si>
  <si>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</si>
  <si>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</si>
  <si>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</si>
  <si>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</si>
  <si>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</si>
  <si>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</si>
  <si>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</si>
  <si>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</si>
  <si>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</si>
  <si>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</si>
  <si>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</si>
  <si>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</si>
  <si>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</si>
  <si>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</si>
  <si>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</si>
  <si>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</si>
  <si>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</si>
  <si>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</si>
  <si>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</si>
  <si>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</si>
  <si>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</si>
  <si>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</si>
  <si>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</si>
  <si>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</si>
  <si>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</si>
  <si>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</si>
  <si>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</si>
  <si>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</si>
  <si>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</si>
  <si>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</si>
  <si>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</si>
  <si>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</si>
  <si>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</si>
  <si>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</si>
  <si>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</si>
  <si>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</si>
  <si>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</si>
  <si>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</si>
  <si>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</si>
  <si>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</si>
  <si>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</si>
  <si>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</si>
  <si>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</si>
  <si>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</si>
  <si>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</si>
  <si>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</si>
  <si>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</si>
  <si>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</si>
  <si>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</si>
  <si>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</si>
  <si>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</si>
  <si>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</si>
  <si>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</si>
  <si>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</si>
  <si>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</si>
  <si>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</si>
  <si>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</si>
  <si>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</si>
  <si>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</si>
  <si>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</si>
  <si>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</si>
  <si>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</si>
  <si>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</si>
  <si>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</si>
  <si>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</si>
  <si>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</si>
  <si>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</si>
  <si>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</si>
  <si>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</si>
  <si>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</si>
  <si>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</si>
  <si>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</si>
  <si>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</si>
  <si>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</si>
  <si>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</si>
  <si>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</si>
  <si>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</si>
  <si>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</si>
  <si>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</si>
  <si>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</si>
  <si>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</si>
  <si>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</si>
  <si>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</si>
  <si>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</si>
  <si>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</si>
  <si>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</si>
  <si>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</si>
  <si>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</si>
  <si>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</si>
  <si>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</si>
  <si>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</si>
  <si>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</si>
  <si>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</si>
  <si>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</si>
  <si>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</si>
  <si>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</si>
  <si>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</si>
  <si>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</si>
  <si>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</si>
  <si>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</si>
  <si>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</si>
  <si>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</si>
  <si>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</si>
  <si>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</si>
  <si>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</si>
  <si>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</si>
  <si>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</si>
  <si>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</si>
  <si>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</si>
  <si>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</si>
  <si>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</si>
  <si>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</si>
  <si>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</si>
  <si>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</si>
  <si>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</si>
  <si>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</si>
  <si>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</si>
  <si>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</si>
  <si>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</si>
  <si>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</si>
  <si>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</si>
  <si>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</si>
  <si>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</si>
  <si>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</si>
  <si>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</si>
  <si>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</si>
  <si>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</si>
  <si>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</si>
  <si>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</si>
  <si>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</si>
  <si>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</si>
  <si>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</si>
  <si>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</si>
  <si>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</si>
  <si>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</si>
  <si>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</si>
  <si>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</si>
  <si>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</si>
  <si>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</si>
  <si>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</si>
  <si>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</si>
  <si>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</si>
  <si>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</si>
  <si>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</si>
  <si>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</si>
  <si>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</si>
  <si>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</si>
  <si>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</si>
  <si>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</si>
  <si>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</si>
  <si>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</si>
  <si>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</si>
  <si>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</si>
  <si>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</si>
  <si>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</si>
  <si>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</si>
  <si>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</si>
  <si>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</si>
  <si>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</si>
  <si>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</si>
  <si>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</si>
  <si>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</si>
  <si>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</si>
  <si>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</si>
  <si>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</si>
  <si>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</si>
  <si>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</si>
  <si>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</si>
  <si>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</si>
  <si>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</si>
  <si>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</si>
  <si>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</si>
  <si>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</si>
  <si>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</si>
  <si>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</si>
  <si>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</si>
  <si>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</si>
  <si>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</si>
  <si>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</si>
  <si>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</si>
  <si>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</si>
  <si>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</si>
  <si>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</si>
  <si>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</si>
  <si>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</si>
  <si>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</si>
  <si>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</si>
  <si>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</si>
  <si>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</si>
  <si>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</si>
  <si>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</si>
  <si>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</si>
  <si>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</si>
  <si>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</si>
  <si>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</si>
  <si>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</si>
  <si>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</si>
  <si>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</si>
  <si>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</si>
  <si>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</si>
  <si>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</si>
  <si>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</si>
  <si>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</si>
  <si>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</si>
  <si>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</si>
  <si>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</si>
  <si>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</si>
  <si>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</si>
  <si>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</si>
  <si>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</si>
  <si>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</si>
  <si>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</si>
  <si>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</si>
  <si>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</si>
  <si>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</si>
  <si>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</si>
  <si>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</si>
  <si>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</si>
  <si>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</si>
  <si>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</si>
  <si>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</si>
  <si>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</si>
  <si>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</si>
  <si>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</si>
  <si>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</si>
  <si>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</si>
  <si>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</si>
  <si>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</si>
  <si>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</si>
  <si>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</si>
  <si>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</si>
  <si>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</si>
  <si>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</si>
  <si>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</si>
  <si>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</si>
  <si>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</si>
  <si>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</si>
  <si>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</si>
  <si>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</si>
  <si>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</si>
  <si>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</si>
  <si>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</si>
  <si>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</si>
  <si>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</si>
  <si>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</si>
  <si>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</si>
  <si>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</si>
  <si>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</si>
  <si>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</si>
  <si>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</si>
  <si>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</si>
  <si>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</si>
  <si>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</si>
  <si>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</si>
  <si>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</si>
  <si>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</si>
  <si>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</si>
  <si>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</si>
  <si>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</si>
  <si>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</si>
  <si>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</si>
  <si>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</si>
  <si>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</si>
  <si>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</si>
  <si>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</si>
  <si>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</si>
  <si>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</si>
  <si>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</si>
  <si>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</si>
  <si>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</si>
  <si>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</si>
  <si>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</si>
  <si>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</si>
  <si>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</si>
  <si>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</si>
  <si>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</si>
  <si>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</si>
  <si>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</si>
  <si>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</si>
  <si>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</si>
  <si>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</si>
  <si>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</si>
  <si>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</si>
  <si>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</si>
  <si>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</si>
  <si>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</si>
  <si>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</si>
  <si>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</si>
  <si>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</si>
  <si>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</si>
  <si>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</si>
  <si>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</si>
  <si>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</si>
  <si>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</si>
  <si>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</si>
  <si>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</si>
  <si>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</si>
  <si>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</si>
  <si>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</si>
  <si>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</si>
  <si>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</si>
  <si>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</si>
  <si>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</si>
  <si>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</si>
  <si>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</si>
  <si>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</si>
  <si>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</si>
  <si>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</si>
  <si>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</si>
  <si>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</si>
  <si>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</si>
  <si>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</si>
  <si>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</si>
  <si>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</si>
  <si>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</si>
  <si>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</si>
  <si>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</si>
  <si>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</si>
  <si>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</si>
  <si>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</si>
  <si>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</si>
  <si>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</si>
  <si>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</si>
  <si>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</si>
  <si>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</si>
  <si>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</si>
  <si>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</si>
  <si>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</si>
  <si>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</si>
  <si>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</si>
  <si>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</si>
  <si>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</si>
  <si>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</si>
  <si>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</si>
  <si>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</si>
  <si>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</si>
  <si>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</si>
  <si>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</si>
  <si>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</si>
  <si>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</si>
  <si>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</si>
  <si>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</si>
  <si>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</si>
  <si>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</si>
  <si>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</si>
  <si>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</si>
  <si>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</si>
  <si>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</si>
  <si>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</si>
  <si>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</si>
  <si>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</si>
  <si>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</si>
  <si>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</si>
  <si>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</si>
  <si>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</si>
  <si>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</si>
  <si>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</si>
  <si>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</si>
  <si>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</si>
  <si>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</si>
  <si>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</si>
  <si>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</si>
  <si>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</si>
  <si>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</si>
  <si>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</si>
  <si>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</si>
  <si>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</si>
  <si>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</si>
  <si>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</si>
  <si>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</si>
  <si>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</si>
  <si>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</si>
  <si>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</si>
  <si>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</si>
  <si>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</si>
  <si>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</si>
  <si>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</si>
  <si>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</si>
  <si>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</si>
  <si>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</si>
  <si>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</si>
  <si>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</si>
  <si>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</si>
  <si>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</si>
  <si>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</si>
  <si>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</si>
  <si>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</si>
  <si>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</si>
  <si>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</si>
  <si>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</si>
  <si>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</si>
  <si>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</si>
  <si>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</si>
  <si>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</si>
  <si>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</si>
  <si>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</si>
  <si>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</si>
  <si>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</si>
  <si>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</si>
  <si>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</si>
  <si>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</si>
  <si>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</si>
  <si>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</si>
  <si>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</si>
  <si>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</si>
  <si>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</si>
  <si>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</si>
  <si>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</si>
  <si>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</si>
  <si>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</si>
  <si>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</si>
  <si>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</si>
  <si>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</si>
  <si>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</si>
  <si>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</si>
  <si>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</si>
  <si>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</si>
  <si>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</si>
  <si>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</si>
  <si>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</si>
  <si>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</si>
  <si>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</si>
  <si>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</si>
  <si>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</si>
  <si>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</si>
  <si>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</si>
  <si>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</si>
  <si>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</si>
  <si>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</si>
  <si>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</si>
  <si>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</si>
  <si>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</si>
  <si>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</si>
  <si>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</si>
  <si>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</si>
  <si>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</si>
  <si>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</si>
  <si>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</si>
  <si>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</si>
  <si>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</si>
  <si>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</si>
  <si>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</si>
  <si>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</si>
  <si>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</si>
  <si>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</si>
  <si>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</si>
  <si>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</si>
  <si>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</si>
  <si>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</si>
  <si>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</si>
  <si>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</si>
  <si>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</si>
  <si>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</si>
  <si>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</si>
  <si>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</si>
  <si>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</si>
  <si>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</si>
  <si>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</si>
  <si>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</si>
  <si>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</si>
  <si>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</si>
  <si>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</si>
  <si>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</si>
  <si>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</si>
  <si>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</si>
  <si>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</si>
  <si>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</si>
  <si>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</si>
  <si>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</si>
  <si>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</si>
  <si>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</si>
  <si>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</si>
  <si>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</si>
  <si>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</si>
  <si>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</si>
  <si>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</si>
  <si>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</si>
  <si>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</si>
  <si>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</si>
  <si>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</si>
  <si>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</si>
  <si>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</si>
  <si>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</si>
  <si>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</si>
  <si>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</si>
  <si>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</si>
  <si>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</si>
  <si>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</si>
  <si>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</si>
  <si>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</si>
  <si>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</si>
  <si>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</si>
  <si>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</si>
  <si>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</si>
  <si>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</si>
  <si>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</si>
  <si>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</si>
  <si>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</si>
  <si>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</si>
  <si>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</si>
  <si>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</si>
  <si>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</si>
  <si>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</si>
  <si>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</si>
  <si>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</si>
  <si>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</si>
  <si>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</si>
  <si>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</si>
  <si>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</si>
  <si>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</si>
  <si>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</si>
  <si>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</si>
  <si>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</si>
  <si>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</si>
  <si>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</si>
  <si>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</si>
  <si>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</si>
  <si>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</si>
  <si>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</si>
  <si>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</si>
  <si>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</si>
  <si>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</si>
  <si>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</si>
  <si>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</si>
  <si>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</si>
  <si>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</si>
  <si>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</si>
  <si>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</si>
  <si>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</si>
  <si>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</si>
  <si>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</si>
  <si>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</si>
  <si>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</si>
  <si>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</si>
  <si>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</si>
  <si>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</si>
  <si>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</si>
  <si>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</si>
  <si>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</si>
  <si>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</si>
  <si>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</si>
  <si>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</si>
  <si>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</si>
  <si>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</si>
  <si>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</si>
  <si>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</si>
  <si>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</si>
  <si>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</si>
  <si>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</si>
  <si>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</si>
  <si>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</si>
  <si>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</si>
  <si>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</si>
  <si>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</si>
  <si>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</si>
  <si>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</si>
  <si>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</si>
  <si>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</si>
  <si>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</si>
  <si>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</si>
  <si>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</si>
  <si>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</si>
  <si>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</si>
  <si>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</si>
  <si>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</si>
  <si>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</si>
  <si>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</si>
  <si>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</si>
  <si>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</si>
  <si>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</si>
  <si>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</si>
  <si>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</si>
  <si>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</si>
  <si>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</si>
  <si>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</si>
  <si>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</si>
  <si>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</si>
  <si>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</si>
  <si>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</si>
  <si>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</si>
  <si>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</si>
  <si>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</si>
  <si>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</si>
  <si>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</si>
  <si>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</si>
  <si>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</si>
  <si>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</si>
  <si>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</si>
  <si>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</si>
  <si>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</si>
  <si>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</si>
  <si>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</si>
  <si>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</si>
  <si>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</si>
  <si>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</si>
  <si>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</si>
  <si>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</si>
  <si>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</si>
  <si>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</si>
  <si>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</si>
  <si>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</si>
  <si>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</si>
  <si>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</si>
  <si>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</si>
  <si>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</si>
  <si>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</si>
  <si>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</si>
  <si>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</si>
  <si>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</si>
  <si>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</si>
  <si>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</si>
  <si>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</si>
  <si>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</si>
  <si>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</si>
  <si>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</si>
  <si>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</si>
  <si>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</si>
  <si>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</si>
  <si>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</si>
  <si>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</si>
  <si>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</si>
  <si>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</si>
  <si>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</si>
  <si>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</si>
  <si>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</si>
  <si>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</si>
  <si>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</si>
  <si>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</si>
  <si>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</si>
  <si>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</si>
  <si>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</si>
  <si>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</si>
  <si>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</si>
  <si>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</si>
  <si>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</si>
  <si>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</si>
  <si>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</si>
  <si>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</si>
  <si>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</si>
  <si>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</si>
  <si>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</si>
  <si>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</si>
  <si>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</si>
  <si>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</si>
  <si>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</si>
  <si>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</si>
  <si>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</si>
  <si>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</si>
  <si>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</si>
  <si>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</si>
  <si>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</si>
  <si>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</si>
  <si>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</si>
  <si>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</si>
  <si>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</si>
  <si>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</si>
  <si>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</si>
  <si>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</si>
  <si>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</si>
  <si>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</si>
  <si>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</si>
  <si>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</si>
  <si>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</si>
  <si>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</si>
  <si>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</si>
  <si>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</si>
  <si>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</si>
  <si>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</si>
  <si>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</si>
  <si>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</si>
  <si>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</si>
  <si>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</si>
  <si>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</si>
  <si>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</si>
  <si>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</si>
  <si>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</si>
  <si>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</si>
  <si>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</si>
  <si>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</si>
  <si>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</si>
  <si>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</si>
  <si>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</si>
  <si>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</si>
  <si>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</si>
  <si>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</si>
  <si>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</si>
  <si>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</si>
  <si>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</si>
  <si>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</si>
  <si>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</si>
  <si>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</si>
  <si>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</si>
  <si>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</si>
  <si>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</si>
  <si>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</si>
  <si>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</si>
  <si>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</si>
  <si>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</si>
  <si>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</si>
  <si>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</si>
  <si>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</si>
  <si>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</si>
  <si>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</si>
  <si>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</si>
  <si>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</si>
  <si>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</si>
  <si>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</si>
  <si>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</si>
  <si>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</si>
  <si>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</si>
  <si>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</si>
  <si>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</si>
  <si>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</si>
  <si>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</si>
  <si>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</si>
  <si>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</si>
  <si>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</si>
  <si>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</si>
  <si>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</si>
  <si>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</si>
  <si>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</si>
  <si>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</si>
  <si>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</si>
  <si>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</si>
  <si>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</si>
  <si>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</si>
  <si>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</si>
  <si>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</si>
  <si>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</si>
  <si>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</si>
  <si>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</si>
  <si>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</si>
  <si>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</si>
  <si>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</si>
  <si>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</si>
  <si>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</si>
  <si>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</si>
  <si>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</si>
  <si>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</si>
  <si>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</si>
  <si>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</si>
  <si>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</si>
  <si>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</si>
  <si>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</si>
  <si>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</si>
  <si>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</si>
  <si>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</si>
  <si>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</si>
  <si>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</si>
  <si>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</si>
  <si>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</si>
  <si>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</si>
  <si>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</si>
  <si>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</si>
  <si>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</si>
  <si>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</si>
  <si>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</si>
  <si>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</si>
  <si>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</si>
  <si>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</si>
  <si>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</si>
  <si>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</si>
  <si>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</si>
  <si>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</si>
  <si>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</si>
  <si>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</si>
  <si>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</si>
  <si>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</si>
  <si>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</si>
  <si>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</si>
  <si>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</si>
  <si>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</si>
  <si>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</si>
  <si>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</si>
  <si>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</si>
  <si>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</si>
  <si>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</si>
  <si>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</si>
  <si>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</si>
  <si>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</si>
  <si>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</si>
  <si>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</si>
  <si>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</si>
  <si>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</si>
  <si>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</si>
  <si>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</si>
  <si>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</si>
  <si>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</si>
  <si>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</si>
  <si>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</si>
  <si>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</si>
  <si>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</si>
  <si>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</si>
  <si>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</si>
  <si>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</si>
  <si>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</si>
  <si>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</si>
  <si>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</si>
  <si>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</si>
  <si>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</si>
  <si>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</si>
  <si>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</si>
  <si>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</si>
  <si>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</si>
  <si>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</si>
  <si>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</si>
  <si>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</si>
  <si>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</si>
  <si>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</si>
  <si>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</si>
  <si>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</si>
  <si>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</si>
  <si>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</si>
  <si>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</si>
  <si>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</si>
  <si>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</si>
  <si>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</si>
  <si>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</si>
  <si>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</si>
  <si>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</si>
  <si>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</si>
  <si>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</si>
  <si>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</si>
  <si>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</si>
  <si>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</si>
  <si>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</si>
  <si>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</si>
  <si>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</si>
  <si>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</si>
  <si>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</si>
  <si>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</si>
  <si>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</si>
  <si>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</si>
  <si>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</si>
  <si>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</si>
  <si>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</si>
  <si>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</si>
  <si>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</si>
  <si>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</si>
  <si>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</si>
  <si>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</si>
  <si>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</si>
  <si>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</si>
  <si>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</si>
  <si>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</si>
  <si>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</si>
  <si>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</si>
  <si>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</si>
  <si>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</si>
  <si>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</si>
  <si>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</si>
  <si>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</si>
  <si>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</si>
  <si>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</si>
  <si>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</si>
  <si>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</si>
  <si>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</si>
  <si>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</si>
  <si>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</si>
  <si>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</si>
  <si>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</si>
  <si>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</si>
  <si>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</si>
  <si>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</si>
  <si>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</si>
  <si>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</si>
  <si>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</si>
  <si>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</si>
  <si>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</si>
  <si>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</si>
  <si>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</si>
  <si>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</si>
  <si>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</si>
  <si>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</si>
  <si>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</si>
  <si>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</si>
  <si>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</si>
  <si>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</si>
  <si>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</si>
  <si>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</si>
  <si>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</si>
  <si>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</si>
  <si>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</si>
  <si>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</si>
  <si>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</si>
  <si>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</si>
  <si>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</si>
  <si>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</si>
  <si>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</si>
  <si>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</si>
  <si>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</si>
  <si>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</si>
  <si>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</si>
  <si>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</si>
  <si>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</si>
  <si>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</si>
  <si>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</si>
  <si>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</si>
  <si>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</si>
  <si>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</si>
  <si>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</si>
  <si>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</si>
  <si>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</si>
  <si>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</si>
  <si>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</si>
  <si>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</si>
  <si>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</si>
  <si>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</si>
  <si>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</si>
  <si>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</si>
  <si>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</si>
  <si>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</si>
  <si>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</si>
  <si>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</si>
  <si>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</si>
  <si>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</si>
  <si>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</si>
  <si>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</si>
  <si>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</si>
  <si>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</si>
  <si>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</si>
  <si>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</si>
  <si>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</si>
  <si>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</si>
  <si>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</si>
  <si>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</si>
  <si>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</si>
  <si>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</si>
  <si>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</si>
  <si>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</si>
  <si>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</si>
  <si>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</si>
  <si>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</si>
  <si>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</si>
  <si>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</si>
  <si>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</si>
  <si>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</si>
  <si>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</si>
  <si>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</si>
  <si>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</si>
  <si>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</si>
  <si>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</si>
  <si>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</si>
  <si>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</si>
  <si>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</si>
  <si>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</si>
  <si>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</si>
  <si>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</si>
  <si>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</si>
  <si>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</si>
  <si>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</si>
  <si>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</si>
  <si>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</si>
  <si>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</si>
  <si>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</si>
  <si>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</si>
  <si>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</si>
  <si>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</si>
  <si>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</si>
  <si>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</si>
  <si>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</si>
  <si>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</si>
  <si>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</si>
  <si>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</si>
  <si>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</si>
  <si>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</si>
  <si>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</si>
  <si>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</si>
  <si>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</si>
  <si>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</si>
  <si>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</si>
  <si>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</si>
  <si>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</si>
  <si>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</si>
  <si>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</si>
  <si>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</si>
  <si>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</si>
  <si>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</si>
  <si>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</si>
  <si>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</si>
  <si>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</si>
  <si>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</si>
  <si>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</si>
  <si>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</si>
  <si>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</si>
  <si>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</si>
  <si>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</si>
  <si>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</si>
  <si>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</si>
  <si>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</si>
  <si>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</si>
  <si>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</si>
  <si>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</si>
  <si>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</si>
  <si>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</si>
  <si>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</si>
  <si>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</si>
  <si>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</si>
  <si>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</si>
  <si>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</si>
  <si>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</si>
  <si>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</si>
  <si>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</si>
  <si>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</si>
  <si>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</si>
  <si>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</si>
  <si>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</si>
  <si>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</si>
  <si>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</si>
  <si>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</si>
  <si>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</si>
  <si>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</si>
  <si>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</si>
  <si>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</si>
  <si>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</si>
  <si>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</si>
  <si>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</si>
  <si>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</si>
  <si>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</si>
  <si>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</si>
  <si>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</si>
  <si>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</si>
  <si>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</si>
  <si>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</si>
  <si>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</si>
  <si>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</si>
  <si>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</si>
  <si>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</si>
  <si>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</si>
  <si>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</si>
  <si>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</si>
  <si>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</si>
  <si>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</si>
  <si>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</si>
  <si>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</si>
  <si>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</si>
  <si>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</si>
  <si>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</si>
  <si>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</si>
  <si>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</si>
  <si>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</si>
  <si>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</si>
  <si>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</si>
  <si>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</si>
  <si>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</si>
  <si>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</si>
  <si>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</si>
  <si>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</si>
  <si>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</si>
  <si>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</si>
  <si>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</si>
  <si>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</si>
  <si>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</si>
  <si>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</si>
  <si>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</si>
  <si>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</si>
  <si>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</si>
  <si>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</si>
  <si>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</si>
  <si>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</si>
  <si>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</si>
  <si>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</si>
  <si>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</si>
  <si>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</si>
  <si>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</si>
  <si>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</si>
  <si>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</si>
  <si>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</si>
  <si>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</si>
  <si>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</si>
  <si>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</si>
  <si>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</si>
  <si>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</si>
  <si>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</si>
  <si>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</si>
  <si>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</si>
  <si>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</si>
  <si>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</si>
  <si>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</si>
  <si>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</si>
  <si>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</si>
  <si>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</si>
  <si>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</si>
  <si>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</si>
  <si>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</si>
  <si>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</si>
  <si>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</si>
  <si>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</si>
  <si>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</si>
  <si>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</si>
  <si>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</si>
  <si>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</si>
  <si>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</si>
  <si>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</si>
  <si>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</si>
  <si>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</si>
  <si>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</si>
  <si>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</si>
  <si>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</si>
  <si>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</si>
  <si>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</si>
  <si>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</si>
  <si>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</si>
  <si>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</si>
  <si>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</si>
  <si>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</si>
  <si>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</si>
  <si>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</si>
  <si>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</si>
  <si>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</si>
  <si>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</si>
  <si>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</si>
  <si>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</si>
  <si>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</si>
  <si>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</si>
  <si>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</si>
  <si>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</si>
  <si>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</si>
  <si>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</si>
  <si>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</si>
  <si>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</si>
  <si>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</si>
  <si>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</si>
  <si>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</si>
  <si>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</si>
  <si>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</si>
  <si>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</si>
  <si>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</si>
  <si>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</si>
  <si>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</si>
  <si>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</si>
  <si>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</si>
  <si>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</si>
  <si>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</si>
  <si>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</si>
  <si>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</si>
  <si>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</si>
  <si>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</si>
  <si>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</si>
  <si>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</si>
  <si>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</si>
  <si>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</si>
  <si>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</si>
  <si>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</si>
  <si>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</si>
  <si>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</si>
  <si>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</si>
  <si>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</si>
  <si>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</si>
  <si>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</si>
  <si>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</si>
  <si>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</si>
  <si>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</si>
  <si>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</si>
  <si>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</si>
  <si>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</si>
  <si>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</si>
  <si>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</si>
  <si>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</si>
  <si>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</si>
  <si>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</si>
  <si>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</si>
  <si>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</si>
  <si>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</si>
  <si>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</si>
  <si>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</si>
  <si>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</si>
  <si>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</si>
  <si>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</si>
  <si>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</si>
  <si>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</si>
  <si>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</si>
  <si>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</si>
  <si>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</si>
  <si>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</si>
  <si>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</si>
  <si>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</si>
  <si>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</si>
  <si>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</si>
  <si>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</si>
  <si>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</si>
  <si>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</si>
  <si>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</si>
  <si>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</si>
  <si>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</si>
  <si>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</si>
  <si>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</si>
  <si>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</si>
  <si>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</si>
  <si>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</si>
  <si>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</si>
  <si>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</si>
  <si>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</si>
  <si>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</si>
  <si>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</si>
  <si>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</si>
  <si>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</si>
  <si>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</si>
  <si>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</si>
  <si>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</si>
  <si>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</si>
  <si>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</si>
  <si>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</si>
  <si>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</si>
  <si>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</si>
  <si>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</si>
  <si>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</si>
  <si>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</si>
  <si>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</si>
  <si>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</si>
  <si>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</si>
  <si>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</si>
  <si>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</si>
  <si>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</si>
  <si>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</si>
  <si>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</si>
  <si>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</si>
  <si>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</si>
  <si>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</si>
  <si>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</si>
  <si>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</si>
  <si>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</si>
  <si>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</si>
  <si>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</si>
  <si>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</si>
  <si>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</si>
  <si>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</si>
  <si>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</si>
  <si>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</si>
  <si>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</si>
  <si>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</si>
  <si>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</si>
  <si>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</si>
  <si>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</si>
  <si>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</si>
  <si>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</si>
  <si>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</si>
  <si>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</si>
  <si>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</si>
  <si>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</si>
  <si>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</si>
  <si>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</si>
  <si>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</si>
  <si>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</si>
  <si>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</si>
  <si>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</si>
  <si>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</si>
  <si>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</si>
  <si>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</si>
  <si>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</si>
  <si>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</si>
  <si>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</si>
  <si>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</si>
  <si>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</si>
  <si>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</si>
  <si>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</si>
  <si>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</si>
  <si>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</si>
  <si>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</si>
  <si>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</si>
  <si>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</si>
  <si>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</si>
  <si>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</si>
  <si>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</si>
  <si>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</si>
  <si>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</si>
  <si>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</si>
  <si>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</si>
  <si>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</si>
  <si>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</si>
  <si>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</si>
  <si>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</si>
  <si>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</si>
  <si>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</si>
  <si>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</si>
  <si>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</si>
  <si>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</si>
  <si>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</si>
  <si>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</si>
  <si>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</si>
  <si>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</si>
  <si>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</si>
  <si>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</si>
  <si>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</si>
  <si>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</si>
  <si>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</si>
  <si>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</si>
  <si>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</si>
  <si>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</si>
  <si>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</si>
  <si>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</si>
  <si>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</si>
  <si>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</si>
  <si>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</si>
  <si>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</si>
  <si>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</si>
  <si>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</si>
  <si>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</si>
  <si>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</si>
  <si>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</si>
  <si>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</si>
  <si>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</si>
  <si>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</si>
  <si>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</si>
  <si>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</si>
  <si>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</si>
  <si>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</si>
  <si>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</si>
  <si>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</si>
  <si>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</si>
  <si>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</si>
  <si>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</si>
  <si>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</si>
  <si>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</si>
  <si>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</si>
  <si>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</si>
  <si>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</si>
  <si>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</si>
  <si>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</si>
  <si>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</si>
  <si>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</si>
  <si>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</si>
  <si>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</si>
  <si>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</si>
  <si>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</si>
  <si>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</si>
  <si>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</si>
  <si>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</si>
  <si>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</si>
  <si>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</si>
  <si>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</si>
  <si>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</si>
  <si>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</si>
  <si>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</si>
  <si>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</si>
  <si>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</si>
  <si>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</si>
  <si>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</si>
  <si>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</si>
  <si>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</si>
  <si>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</si>
  <si>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</si>
  <si>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</si>
  <si>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</si>
  <si>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</si>
  <si>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</si>
  <si>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</si>
  <si>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</si>
  <si>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</si>
  <si>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</si>
  <si>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</si>
  <si>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</si>
  <si>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</si>
  <si>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</si>
  <si>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</si>
  <si>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</si>
  <si>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</si>
  <si>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</si>
  <si>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</si>
  <si>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</si>
  <si>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</si>
  <si>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</si>
  <si>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</si>
  <si>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</si>
  <si>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</si>
  <si>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</si>
  <si>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</si>
  <si>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</si>
  <si>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</si>
  <si>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</si>
  <si>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</si>
  <si>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</si>
  <si>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</si>
  <si>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</si>
  <si>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</si>
  <si>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</si>
  <si>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</si>
  <si>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</si>
  <si>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</si>
  <si>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</si>
  <si>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</si>
  <si>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</si>
  <si>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</si>
  <si>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</si>
  <si>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</si>
  <si>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</si>
  <si>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</si>
  <si>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</si>
  <si>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</si>
  <si>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</si>
  <si>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</si>
  <si>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</si>
  <si>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</si>
  <si>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</si>
  <si>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</si>
  <si>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</si>
  <si>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</si>
  <si>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</si>
  <si>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</si>
  <si>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</si>
  <si>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</si>
  <si>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</si>
  <si>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</si>
  <si>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</si>
  <si>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</si>
  <si>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</si>
  <si>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</si>
  <si>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</si>
  <si>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</si>
  <si>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</si>
  <si>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</si>
  <si>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</si>
  <si>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</si>
  <si>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</si>
  <si>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</si>
  <si>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</si>
  <si>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</si>
  <si>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</si>
  <si>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</si>
  <si>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</si>
  <si>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</si>
  <si>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</si>
  <si>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</si>
  <si>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</si>
  <si>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</si>
  <si>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</si>
  <si>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</si>
  <si>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</si>
  <si>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</si>
  <si>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</si>
  <si>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</si>
  <si>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</si>
  <si>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</si>
  <si>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</si>
  <si>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</si>
  <si>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</si>
  <si>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</si>
  <si>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</si>
  <si>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</si>
  <si>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</si>
  <si>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</si>
  <si>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</si>
  <si>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</si>
  <si>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</si>
  <si>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</si>
  <si>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</si>
  <si>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</si>
  <si>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</si>
  <si>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</si>
  <si>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</si>
  <si>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</si>
  <si>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</si>
  <si>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</si>
  <si>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</si>
  <si>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</si>
  <si>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</si>
  <si>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</si>
  <si>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</si>
  <si>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</si>
  <si>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</si>
  <si>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</si>
  <si>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</si>
  <si>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</si>
  <si>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</si>
  <si>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</si>
  <si>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</si>
  <si>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</si>
  <si>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</si>
  <si>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</si>
  <si>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</si>
  <si>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</si>
  <si>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</si>
  <si>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</si>
  <si>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</si>
  <si>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</si>
  <si>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</si>
  <si>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</si>
  <si>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</si>
  <si>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</si>
  <si>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</si>
  <si>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</si>
  <si>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</si>
  <si>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</si>
  <si>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</si>
  <si>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</si>
  <si>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</si>
  <si>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</si>
  <si>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</si>
  <si>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</si>
  <si>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</si>
  <si>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</si>
  <si>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</si>
  <si>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</si>
  <si>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</si>
  <si>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</si>
  <si>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</si>
  <si>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</si>
  <si>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</si>
  <si>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</si>
  <si>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</si>
  <si>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</si>
  <si>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</si>
  <si>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</si>
  <si>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</si>
  <si>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</si>
  <si>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</si>
  <si>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</si>
  <si>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</si>
  <si>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</si>
  <si>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</si>
  <si>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</si>
  <si>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</si>
  <si>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</si>
  <si>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</si>
  <si>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</si>
  <si>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</si>
  <si>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</si>
  <si>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</si>
  <si>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</si>
  <si>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</si>
  <si>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</si>
  <si>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</si>
  <si>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</si>
  <si>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</si>
  <si>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</si>
  <si>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</si>
  <si>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</si>
  <si>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</si>
  <si>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</si>
  <si>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</si>
  <si>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</si>
  <si>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</si>
  <si>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</si>
  <si>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</si>
  <si>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</si>
  <si>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</si>
  <si>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</si>
  <si>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</si>
  <si>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</si>
  <si>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</si>
  <si>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</si>
  <si>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</si>
  <si>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</si>
  <si>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</si>
  <si>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</si>
  <si>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</si>
  <si>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</si>
  <si>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</si>
  <si>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</si>
  <si>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</si>
  <si>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</si>
  <si>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</si>
  <si>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</si>
  <si>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</si>
  <si>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</si>
  <si>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</si>
  <si>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</si>
  <si>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</si>
  <si>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</si>
  <si>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</si>
  <si>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</si>
  <si>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</si>
  <si>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</si>
  <si>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</si>
  <si>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</si>
  <si>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</si>
  <si>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</si>
  <si>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</si>
  <si>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</si>
  <si>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</si>
  <si>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</si>
  <si>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</si>
  <si>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</si>
  <si>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</si>
  <si>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</si>
  <si>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</si>
  <si>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</si>
  <si>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</si>
  <si>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</si>
  <si>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</si>
  <si>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</si>
  <si>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</si>
  <si>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</si>
  <si>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</si>
  <si>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</si>
  <si>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</si>
  <si>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</si>
  <si>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</si>
  <si>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</si>
  <si>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</si>
  <si>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</si>
  <si>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</si>
  <si>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</si>
  <si>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</si>
  <si>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</si>
  <si>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</si>
  <si>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</si>
  <si>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</si>
  <si>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</si>
  <si>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</si>
  <si>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</si>
  <si>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</si>
  <si>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</si>
  <si>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</si>
  <si>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</si>
  <si>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</si>
  <si>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</si>
  <si>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</si>
  <si>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</si>
  <si>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</si>
  <si>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</si>
  <si>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</si>
  <si>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</si>
  <si>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</si>
  <si>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</si>
  <si>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</si>
  <si>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</si>
  <si>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</si>
  <si>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</si>
  <si>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</si>
  <si>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</si>
  <si>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</si>
  <si>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</si>
  <si>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</si>
  <si>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</si>
  <si>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</si>
  <si>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</si>
  <si>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</si>
  <si>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</si>
  <si>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</si>
  <si>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</si>
  <si>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</si>
  <si>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</si>
  <si>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</si>
  <si>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</si>
  <si>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</si>
  <si>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</si>
  <si>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</si>
  <si>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</si>
  <si>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</si>
  <si>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</si>
  <si>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</si>
  <si>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</si>
  <si>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</si>
  <si>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</si>
  <si>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</si>
  <si>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</si>
  <si>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</si>
  <si>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</si>
  <si>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</si>
  <si>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</si>
  <si>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</si>
  <si>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</si>
  <si>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</si>
  <si>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</si>
  <si>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</si>
  <si>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</si>
  <si>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</si>
  <si>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</si>
  <si>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</si>
  <si>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</si>
  <si>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</si>
  <si>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</si>
  <si>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</si>
  <si>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</si>
  <si>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</si>
  <si>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</si>
  <si>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</si>
  <si>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</si>
  <si>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</si>
  <si>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</si>
  <si>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</si>
  <si>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</si>
  <si>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</si>
  <si>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</si>
  <si>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</si>
  <si>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</si>
  <si>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</si>
  <si>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</si>
  <si>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</si>
  <si>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</si>
  <si>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</si>
  <si>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</si>
  <si>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</si>
  <si>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</si>
  <si>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</si>
  <si>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</si>
  <si>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</si>
  <si>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</si>
  <si>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</si>
  <si>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</si>
  <si>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</si>
  <si>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</si>
  <si>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</si>
  <si>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</si>
  <si>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</si>
  <si>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</si>
  <si>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</si>
  <si>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</si>
  <si>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</si>
  <si>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</si>
  <si>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</si>
  <si>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</si>
  <si>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</si>
  <si>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</si>
  <si>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</si>
  <si>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</si>
  <si>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</si>
  <si>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</si>
  <si>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</si>
  <si>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</si>
  <si>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</si>
  <si>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</si>
  <si>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</si>
  <si>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</si>
  <si>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</si>
  <si>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</si>
  <si>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</si>
  <si>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</si>
  <si>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</si>
  <si>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</si>
  <si>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</si>
  <si>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</si>
  <si>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</si>
  <si>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</si>
  <si>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</si>
  <si>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</si>
  <si>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</si>
  <si>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</si>
  <si>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</si>
  <si>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</si>
  <si>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</si>
  <si>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</si>
  <si>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</si>
  <si>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</si>
  <si>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</si>
  <si>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</si>
  <si>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</si>
  <si>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</si>
  <si>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</si>
  <si>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</si>
  <si>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</si>
  <si>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</si>
  <si>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</si>
  <si>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</si>
  <si>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</si>
  <si>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</si>
  <si>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</si>
  <si>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</si>
  <si>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</si>
  <si>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</si>
  <si>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</si>
  <si>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</si>
  <si>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</si>
  <si>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</si>
  <si>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</si>
  <si>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</si>
  <si>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</si>
  <si>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</si>
  <si>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</si>
  <si>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</si>
  <si>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</si>
  <si>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</si>
  <si>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</si>
  <si>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</si>
  <si>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</si>
  <si>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</si>
  <si>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</si>
  <si>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</si>
  <si>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</si>
  <si>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</si>
  <si>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</si>
  <si>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</si>
  <si>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</si>
  <si>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</si>
  <si>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</si>
  <si>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</si>
  <si>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</si>
  <si>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</si>
  <si>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</si>
  <si>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</si>
  <si>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</si>
  <si>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</si>
  <si>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</si>
  <si>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</si>
  <si>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</si>
  <si>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</si>
  <si>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</si>
  <si>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</si>
  <si>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</si>
  <si>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</si>
  <si>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</si>
  <si>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</si>
  <si>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</si>
  <si>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</si>
  <si>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</si>
  <si>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</si>
  <si>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</si>
  <si>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</si>
  <si>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</si>
  <si>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</si>
  <si>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</si>
  <si>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</si>
  <si>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</si>
  <si>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</si>
  <si>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</si>
  <si>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</si>
  <si>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</si>
  <si>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</si>
  <si>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</si>
  <si>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</si>
  <si>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</si>
  <si>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</si>
  <si>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</si>
  <si>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</si>
  <si>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</si>
  <si>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</si>
  <si>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</si>
  <si>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</si>
  <si>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</si>
  <si>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</si>
  <si>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</si>
  <si>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</si>
  <si>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</si>
  <si>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</si>
  <si>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</si>
  <si>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</si>
  <si>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</si>
  <si>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</si>
  <si>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</si>
  <si>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</si>
  <si>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</si>
  <si>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</si>
  <si>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</si>
  <si>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</si>
  <si>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</si>
  <si>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</si>
  <si>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</si>
  <si>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</si>
  <si>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</si>
  <si>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</si>
  <si>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</si>
  <si>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</si>
  <si>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</si>
  <si>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</si>
  <si>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</si>
  <si>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</si>
  <si>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</si>
  <si>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</si>
  <si>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</si>
  <si>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</si>
  <si>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</si>
  <si>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</si>
  <si>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</si>
  <si>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</si>
  <si>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</si>
  <si>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</si>
  <si>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</si>
  <si>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</si>
  <si>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</si>
  <si>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</si>
  <si>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</si>
  <si>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</si>
  <si>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</si>
  <si>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</si>
  <si>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</si>
  <si>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</si>
  <si>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</si>
  <si>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</si>
  <si>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</si>
  <si>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</si>
  <si>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</si>
  <si>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</si>
  <si>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</si>
  <si>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</si>
  <si>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</si>
  <si>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</si>
  <si>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</si>
  <si>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</si>
  <si>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</si>
  <si>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</si>
  <si>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</si>
  <si>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</si>
  <si>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</si>
  <si>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</si>
  <si>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</si>
  <si>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</si>
  <si>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</si>
  <si>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</si>
  <si>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</si>
  <si>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</si>
  <si>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</si>
  <si>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</si>
  <si>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</si>
  <si>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</si>
  <si>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</si>
  <si>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</si>
  <si>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</si>
  <si>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</si>
  <si>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</si>
  <si>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</si>
  <si>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</si>
  <si>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</si>
  <si>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</si>
  <si>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</si>
  <si>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</si>
  <si>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</si>
  <si>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</si>
  <si>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</si>
  <si>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</si>
  <si>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</si>
  <si>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</si>
  <si>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</si>
  <si>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</si>
  <si>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</si>
  <si>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</si>
  <si>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</si>
  <si>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</si>
  <si>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</si>
  <si>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</si>
  <si>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</si>
  <si>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</si>
  <si>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</si>
  <si>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</si>
  <si>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</si>
  <si>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</si>
  <si>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</si>
  <si>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</si>
  <si>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</si>
  <si>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</si>
  <si>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</si>
  <si>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</si>
  <si>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</si>
  <si>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</si>
  <si>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</si>
  <si>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</si>
  <si>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</si>
  <si>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</si>
  <si>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</si>
  <si>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</si>
  <si>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</si>
  <si>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</si>
  <si>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</si>
  <si>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</si>
  <si>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</si>
  <si>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</si>
  <si>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</si>
  <si>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</si>
  <si>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</si>
  <si>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</si>
  <si>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</si>
  <si>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</si>
  <si>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</si>
  <si>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</si>
  <si>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</si>
  <si>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</si>
  <si>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</si>
  <si>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</si>
  <si>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</si>
  <si>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</si>
  <si>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</si>
  <si>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</si>
  <si>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</si>
  <si>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</si>
  <si>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</si>
  <si>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</si>
  <si>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</si>
  <si>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</si>
  <si>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</si>
  <si>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</si>
  <si>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</si>
  <si>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</si>
  <si>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</si>
  <si>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</si>
  <si>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</si>
  <si>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</si>
  <si>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</si>
  <si>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</si>
  <si>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</si>
  <si>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</si>
  <si>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</si>
  <si>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</si>
  <si>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</si>
  <si>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</si>
  <si>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</si>
  <si>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</si>
  <si>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</si>
  <si>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</si>
  <si>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</si>
  <si>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</si>
  <si>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</si>
  <si>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</si>
  <si>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</si>
  <si>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</si>
  <si>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</si>
  <si>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</si>
  <si>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</si>
  <si>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</si>
  <si>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</si>
  <si>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</si>
  <si>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</si>
  <si>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</si>
  <si>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</si>
  <si>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</si>
  <si>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</si>
  <si>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</si>
  <si>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</si>
  <si>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</si>
  <si>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</si>
  <si>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</si>
  <si>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</si>
  <si>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</si>
  <si>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</si>
  <si>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</si>
  <si>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</si>
  <si>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</si>
  <si>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</si>
  <si>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</si>
  <si>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</si>
  <si>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</si>
  <si>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</si>
  <si>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</si>
  <si>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</si>
  <si>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</si>
  <si>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</si>
  <si>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</si>
  <si>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</si>
  <si>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</si>
  <si>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</si>
  <si>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</si>
  <si>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</si>
  <si>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</si>
  <si>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</si>
  <si>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</si>
  <si>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</si>
  <si>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</si>
  <si>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</si>
  <si>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</si>
  <si>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</si>
  <si>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</si>
  <si>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</si>
  <si>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</si>
  <si>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</si>
  <si>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</si>
  <si>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</si>
  <si>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</si>
  <si>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</si>
  <si>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</si>
  <si>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</si>
  <si>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</si>
  <si>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</si>
  <si>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</si>
  <si>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</si>
  <si>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</si>
  <si>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</si>
  <si>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</si>
  <si>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</si>
  <si>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</si>
  <si>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</si>
  <si>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</si>
  <si>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</si>
  <si>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</si>
  <si>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</si>
  <si>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</si>
  <si>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</si>
  <si>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</si>
  <si>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</si>
  <si>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</si>
  <si>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</si>
  <si>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</si>
  <si>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</si>
  <si>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</si>
  <si>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</si>
  <si>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</si>
  <si>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</si>
  <si>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</si>
  <si>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</si>
  <si>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</si>
  <si>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</si>
  <si>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</si>
  <si>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</si>
  <si>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</si>
  <si>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</si>
  <si>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</si>
  <si>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</si>
  <si>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</si>
  <si>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</si>
  <si>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</si>
  <si>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</si>
  <si>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</si>
  <si>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</si>
  <si>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</si>
  <si>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</si>
  <si>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</si>
  <si>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</si>
  <si>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</si>
  <si>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</si>
  <si>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</si>
  <si>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</si>
  <si>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</si>
  <si>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</si>
  <si>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</si>
  <si>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</si>
  <si>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</si>
  <si>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</si>
  <si>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</si>
  <si>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</si>
  <si>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</si>
  <si>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</si>
  <si>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</si>
  <si>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</si>
  <si>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</si>
  <si>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</si>
  <si>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</si>
  <si>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</si>
  <si>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</si>
  <si>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</si>
  <si>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</si>
  <si>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</si>
  <si>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</si>
  <si>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</si>
  <si>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</si>
  <si>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</si>
  <si>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</si>
  <si>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</si>
  <si>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</si>
  <si>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</si>
  <si>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</si>
  <si>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</si>
  <si>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</si>
  <si>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</si>
  <si>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</si>
  <si>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</si>
  <si>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</si>
  <si>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</si>
  <si>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</si>
  <si>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</si>
  <si>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</si>
  <si>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</si>
  <si>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</si>
  <si>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</si>
  <si>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</si>
  <si>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</si>
  <si>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</si>
  <si>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</si>
  <si>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</si>
  <si>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</si>
  <si>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</si>
  <si>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</si>
  <si>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</si>
  <si>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</si>
  <si>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</si>
  <si>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</si>
  <si>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</si>
  <si>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</si>
  <si>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</si>
  <si>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</si>
  <si>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</si>
  <si>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</si>
  <si>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</si>
  <si>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</si>
  <si>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</si>
  <si>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</si>
  <si>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</si>
  <si>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</si>
  <si>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</si>
  <si>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</si>
  <si>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</si>
  <si>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</si>
  <si>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</si>
  <si>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</si>
  <si>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</si>
  <si>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</si>
  <si>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</si>
  <si>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</si>
  <si>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</si>
  <si>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</si>
  <si>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</si>
  <si>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</si>
  <si>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</si>
  <si>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</si>
  <si>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</si>
  <si>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</si>
  <si>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</si>
  <si>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</si>
  <si>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</si>
  <si>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</si>
  <si>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</si>
  <si>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</si>
  <si>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</si>
  <si>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</si>
  <si>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</si>
  <si>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</si>
  <si>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</si>
  <si>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</si>
  <si>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</si>
  <si>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</si>
  <si>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</si>
  <si>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</si>
  <si>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</si>
  <si>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</si>
  <si>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</si>
  <si>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</si>
  <si>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</si>
  <si>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</si>
  <si>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</si>
  <si>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</si>
  <si>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</si>
  <si>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</si>
  <si>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</si>
  <si>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</si>
  <si>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</si>
  <si>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</si>
  <si>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</si>
  <si>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</si>
  <si>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</si>
  <si>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</si>
  <si>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</si>
  <si>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</si>
  <si>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</si>
  <si>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</si>
  <si>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</si>
  <si>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</si>
  <si>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</si>
  <si>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</si>
  <si>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</si>
  <si>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</si>
  <si>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</si>
  <si>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</si>
  <si>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</si>
  <si>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</si>
  <si>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</si>
  <si>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</si>
  <si>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</si>
  <si>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</si>
  <si>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</si>
  <si>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</si>
  <si>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</si>
  <si>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</si>
  <si>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</si>
  <si>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</si>
  <si>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</si>
  <si>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</si>
  <si>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</si>
  <si>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</si>
  <si>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</si>
  <si>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</si>
  <si>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</si>
  <si>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</si>
  <si>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</si>
  <si>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</si>
  <si>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</si>
  <si>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</si>
  <si>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</si>
  <si>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</si>
  <si>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</si>
  <si>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</si>
  <si>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</si>
  <si>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</si>
  <si>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</si>
  <si>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</si>
  <si>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</si>
  <si>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</si>
  <si>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</si>
  <si>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</si>
  <si>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</si>
  <si>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</si>
  <si>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</si>
  <si>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</si>
  <si>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</si>
  <si>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</si>
  <si>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</si>
  <si>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</si>
  <si>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</si>
  <si>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</si>
  <si>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</si>
  <si>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</si>
  <si>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</si>
  <si>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</si>
  <si>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</si>
  <si>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</si>
  <si>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</si>
  <si>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</si>
  <si>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</si>
  <si>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</si>
  <si>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</si>
  <si>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</si>
  <si>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</si>
  <si>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</si>
  <si>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</si>
  <si>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</si>
  <si>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</si>
  <si>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</si>
  <si>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</si>
  <si>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</si>
  <si>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</si>
  <si>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</si>
  <si>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</si>
  <si>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</si>
  <si>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</si>
  <si>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</si>
  <si>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</si>
  <si>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</si>
  <si>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</si>
  <si>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</si>
  <si>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</si>
  <si>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</si>
  <si>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</si>
  <si>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</si>
  <si>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</si>
  <si>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</si>
  <si>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</si>
  <si>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</si>
  <si>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</si>
  <si>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</si>
  <si>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</si>
  <si>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</si>
  <si>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</si>
  <si>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</si>
  <si>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</si>
  <si>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</si>
  <si>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</si>
  <si>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</si>
  <si>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</si>
  <si>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</si>
  <si>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</si>
  <si>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</si>
  <si>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</si>
  <si>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</si>
  <si>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</si>
  <si>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</si>
  <si>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</si>
  <si>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</si>
  <si>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</si>
  <si>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</si>
  <si>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</si>
  <si>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</si>
  <si>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</si>
  <si>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</si>
  <si>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</si>
  <si>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</si>
  <si>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</si>
  <si>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</si>
  <si>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</si>
  <si>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</si>
  <si>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</si>
  <si>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</si>
  <si>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</si>
  <si>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</si>
  <si>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</si>
  <si>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</si>
  <si>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</si>
  <si>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</si>
  <si>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</si>
  <si>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</si>
  <si>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</si>
  <si>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</si>
  <si>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</si>
  <si>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</si>
  <si>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</si>
  <si>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</si>
  <si>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</si>
  <si>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</si>
  <si>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</si>
  <si>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</si>
  <si>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</si>
  <si>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</si>
  <si>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</si>
  <si>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</si>
  <si>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</si>
  <si>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</si>
  <si>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</si>
  <si>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</si>
  <si>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</si>
  <si>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</si>
  <si>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</si>
  <si>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</si>
  <si>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</si>
  <si>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</si>
  <si>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</si>
  <si>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</si>
  <si>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</si>
  <si>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</si>
  <si>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</si>
  <si>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</si>
  <si>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</si>
  <si>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</si>
  <si>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</si>
  <si>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</si>
  <si>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</si>
  <si>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</si>
  <si>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</si>
  <si>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</si>
  <si>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</si>
  <si>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</si>
  <si>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</si>
  <si>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</si>
  <si>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</si>
  <si>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</si>
  <si>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</si>
  <si>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</si>
  <si>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</si>
  <si>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</si>
  <si>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</si>
  <si>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</si>
  <si>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</si>
  <si>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</si>
  <si>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</si>
  <si>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</si>
  <si>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</si>
  <si>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</si>
  <si>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</si>
  <si>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</si>
  <si>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</si>
  <si>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</si>
  <si>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</si>
  <si>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</si>
  <si>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</si>
  <si>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</si>
  <si>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</si>
  <si>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</si>
  <si>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</si>
  <si>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</si>
  <si>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</si>
  <si>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</si>
  <si>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</si>
  <si>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</si>
  <si>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</si>
  <si>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</si>
  <si>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</si>
  <si>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</si>
  <si>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</si>
  <si>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</si>
  <si>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</si>
  <si>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</si>
  <si>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</si>
  <si>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</si>
  <si>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</si>
  <si>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</si>
  <si>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</si>
  <si>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</si>
  <si>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</si>
  <si>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</si>
  <si>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</si>
  <si>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</si>
  <si>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</si>
  <si>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</si>
  <si>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</si>
  <si>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</si>
  <si>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</si>
  <si>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</si>
  <si>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</si>
  <si>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</si>
  <si>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</si>
  <si>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</si>
  <si>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</si>
  <si>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</si>
  <si>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</si>
  <si>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</si>
  <si>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</si>
  <si>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</si>
  <si>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</si>
  <si>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</si>
  <si>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</si>
  <si>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</si>
  <si>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</si>
  <si>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</si>
  <si>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</si>
  <si>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</si>
  <si>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</si>
  <si>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</si>
  <si>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</si>
  <si>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</si>
  <si>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</si>
  <si>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</si>
  <si>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</si>
  <si>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</si>
  <si>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</si>
  <si>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</si>
  <si>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</si>
  <si>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</si>
  <si>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</si>
  <si>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</si>
  <si>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</si>
  <si>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</si>
  <si>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</si>
  <si>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</si>
  <si>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</si>
  <si>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</si>
  <si>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</si>
  <si>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</si>
  <si>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</si>
  <si>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</si>
  <si>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</si>
  <si>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</si>
  <si>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</si>
  <si>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</si>
  <si>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</si>
  <si>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</si>
  <si>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</si>
  <si>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</si>
  <si>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</si>
  <si>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</si>
  <si>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</si>
  <si>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</si>
  <si>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</si>
  <si>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</si>
  <si>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</si>
  <si>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</si>
  <si>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</si>
  <si>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</si>
  <si>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</si>
  <si>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</si>
  <si>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</si>
  <si>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</si>
  <si>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</si>
  <si>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</si>
  <si>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</si>
  <si>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</si>
  <si>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</si>
  <si>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</si>
  <si>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</si>
  <si>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</si>
  <si>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</si>
  <si>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</si>
  <si>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</si>
  <si>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</si>
  <si>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</si>
  <si>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</si>
  <si>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</si>
  <si>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</si>
  <si>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</si>
  <si>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</si>
  <si>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</si>
  <si>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</si>
  <si>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</si>
  <si>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</si>
  <si>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</si>
  <si>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</si>
  <si>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</si>
  <si>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</si>
  <si>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</si>
  <si>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</si>
  <si>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</si>
  <si>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</si>
  <si>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</si>
  <si>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</si>
  <si>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</si>
  <si>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</si>
  <si>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</si>
  <si>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</si>
  <si>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</si>
  <si>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</si>
  <si>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</si>
  <si>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</si>
  <si>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</si>
  <si>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</si>
  <si>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</si>
  <si>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</si>
  <si>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</si>
  <si>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</si>
  <si>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</si>
  <si>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</si>
  <si>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</si>
  <si>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</si>
  <si>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</si>
  <si>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</si>
  <si>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</si>
  <si>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</si>
  <si>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</si>
  <si>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</si>
  <si>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</si>
  <si>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</si>
  <si>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</si>
  <si>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</si>
  <si>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</si>
  <si>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</si>
  <si>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</si>
  <si>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</si>
  <si>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</si>
  <si>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</si>
  <si>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</si>
  <si>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</si>
  <si>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</si>
  <si>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</si>
  <si>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</si>
  <si>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</si>
  <si>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</si>
  <si>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</si>
  <si>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</si>
  <si>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</si>
  <si>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</si>
  <si>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</si>
  <si>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</si>
  <si>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</si>
  <si>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</si>
  <si>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</si>
  <si>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</si>
  <si>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</si>
  <si>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</si>
  <si>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</si>
  <si>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</si>
  <si>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</si>
  <si>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</si>
  <si>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</si>
  <si>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</si>
  <si>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</si>
  <si>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</si>
  <si>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</si>
  <si>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</si>
  <si>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</si>
  <si>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</si>
  <si>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</si>
  <si>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</si>
  <si>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</si>
  <si>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</si>
  <si>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</si>
  <si>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</si>
  <si>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</si>
  <si>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</si>
  <si>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</si>
  <si>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</si>
  <si>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</si>
  <si>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</si>
  <si>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</si>
  <si>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</si>
  <si>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</si>
  <si>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</si>
  <si>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</si>
  <si>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</si>
  <si>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</si>
  <si>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</si>
  <si>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</si>
  <si>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</si>
  <si>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</si>
  <si>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</si>
  <si>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</si>
  <si>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</si>
  <si>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</si>
  <si>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</si>
  <si>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</si>
  <si>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</si>
  <si>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</si>
  <si>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</si>
  <si>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</si>
  <si>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</si>
  <si>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</si>
  <si>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</si>
  <si>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</si>
  <si>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</si>
  <si>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</si>
  <si>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</si>
  <si>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</si>
  <si>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</si>
  <si>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</si>
  <si>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</si>
  <si>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</si>
  <si>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</si>
  <si>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</si>
  <si>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</si>
  <si>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</si>
  <si>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</si>
  <si>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</si>
  <si>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</si>
  <si>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</si>
  <si>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</si>
  <si>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</si>
  <si>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</si>
  <si>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</si>
  <si>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</si>
  <si>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</si>
  <si>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</si>
  <si>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</si>
  <si>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</si>
  <si>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</si>
  <si>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</si>
  <si>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</si>
  <si>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</si>
  <si>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</si>
  <si>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</si>
  <si>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</si>
  <si>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</si>
  <si>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</si>
  <si>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</si>
  <si>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</si>
  <si>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</si>
  <si>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</si>
  <si>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</si>
  <si>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</si>
  <si>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</si>
  <si>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</si>
  <si>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</si>
  <si>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</si>
  <si>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</si>
  <si>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</si>
  <si>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</si>
  <si>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</si>
  <si>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</si>
  <si>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</si>
  <si>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</si>
  <si>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</si>
  <si>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</si>
  <si>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</si>
  <si>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</si>
  <si>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</si>
  <si>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</si>
  <si>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</si>
  <si>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</si>
  <si>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</si>
  <si>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</si>
  <si>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</si>
  <si>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</si>
  <si>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</si>
  <si>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</si>
  <si>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</si>
  <si>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</si>
  <si>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</si>
  <si>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</si>
  <si>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</si>
  <si>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</si>
  <si>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</si>
  <si>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</si>
  <si>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</si>
  <si>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</si>
  <si>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</si>
  <si>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</si>
  <si>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</si>
  <si>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</si>
  <si>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</si>
  <si>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</si>
  <si>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</si>
  <si>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</si>
  <si>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</si>
  <si>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</si>
  <si>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</si>
  <si>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</si>
  <si>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</si>
  <si>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</si>
  <si>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</si>
  <si>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</si>
  <si>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</si>
  <si>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</si>
  <si>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</si>
  <si>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</si>
  <si>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</si>
  <si>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</si>
  <si>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</si>
  <si>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</si>
  <si>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</si>
  <si>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</si>
  <si>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</si>
  <si>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</si>
  <si>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</si>
  <si>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</si>
  <si>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</si>
  <si>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</si>
  <si>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</si>
  <si>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</si>
  <si>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</si>
  <si>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</si>
  <si>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</si>
  <si>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</si>
  <si>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</si>
  <si>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</si>
  <si>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</si>
  <si>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</si>
  <si>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</si>
  <si>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</si>
  <si>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</si>
  <si>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</si>
  <si>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</si>
  <si>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</si>
  <si>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</si>
  <si>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</si>
  <si>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</si>
  <si>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</si>
  <si>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</si>
  <si>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</si>
  <si>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</si>
  <si>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</si>
  <si>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</si>
  <si>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</si>
  <si>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</si>
  <si>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</si>
  <si>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</si>
  <si>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</si>
  <si>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</si>
  <si>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</si>
  <si>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</si>
  <si>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</si>
  <si>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</si>
  <si>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</si>
  <si>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</si>
  <si>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</si>
  <si>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</si>
  <si>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</si>
  <si>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</si>
  <si>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</si>
  <si>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</si>
  <si>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</si>
  <si>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</si>
  <si>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</si>
  <si>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</si>
  <si>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</si>
  <si>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</si>
  <si>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</si>
  <si>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</si>
  <si>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</si>
  <si>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</si>
  <si>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</si>
  <si>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</si>
  <si>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</si>
  <si>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</si>
  <si>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</si>
  <si>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</si>
  <si>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</si>
  <si>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</si>
  <si>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</si>
  <si>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</si>
  <si>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</si>
  <si>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</si>
  <si>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</si>
  <si>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</si>
  <si>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</si>
  <si>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</si>
  <si>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</si>
  <si>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</si>
  <si>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</si>
  <si>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</si>
  <si>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</si>
  <si>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</si>
  <si>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</si>
  <si>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</si>
  <si>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</si>
  <si>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</si>
  <si>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Sceco team replacing transformer and no parking to connect PG. We are trying to secure parking and wilm power up the site with PG</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</si>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</sst>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288.64094895833114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6.5925810180488043E-2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6.4536921294347849E-2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45951.589374884257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45951.589374884257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45951.589374884257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45951.589374884257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45951.589374884257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45951.589374884257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45951.589374884257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45951.589374884257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45951.589374884257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45951.589374884257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45951.589374884257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45951.589374884257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45951.589374884257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45951.589374884257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45951.589374884257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45951.589374884257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45951.589374884257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45951.589374884257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45951.589374884257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45951.589374884257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45951.589374884257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45951.589374884257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45951.589374884257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45951.589374884257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45951.589374884257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45951.589374884257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45951.589374884257</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45951.589374884257</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45951.589374884257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45951.589374884257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45951.589374884257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45951.589374884257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45951.589374884257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45951.589374884257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45951.589374884257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45951.589374884257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45951.589374884257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45951.589374884257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45951.589374884257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45951.589374884257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45951.589374884257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45951.589374884257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45951.589374884257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45951.589374884257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45951.589374884257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45951.589374884257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45951.589374884257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45951.589374884257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45951.589374884257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45951.589374884257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45951.589374884257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45951.589374884257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45951.589374884257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45951.589374884257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45951.589374884257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45951.589374884257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45951.589374884257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45951.589374884257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45951.589374884257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45951.589374884257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45951.589374884257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45951.589374884257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45951.589374884257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45951.589374884257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45951.589374884257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45951.589374884257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45951.589374884257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45951.589374884257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45951.589374884257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45951.589374884257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45951.589374884257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45951.589374884257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45951.589374884257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45951.589374884257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45951.589374884257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45951.589374884257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45951.589374884257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45951.589374884257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45951.589374884257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45951.589374884257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45951.589374884257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45951.589374884257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45951.589374884257</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45951.589374884257</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144.86229155092587</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126.5895369212958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7.0935994212923106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45951.589374884257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45951.589374884257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45951.589374884257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45951.589374884257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45951.589374884257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45951.589374884257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45951.589374884257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45951.589374884257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45951.589374884257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45951.589374884257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45951.589374884257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45951.589374884257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45951.589374884257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45951.589374884257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45951.589374884257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45951.589374884257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45951.589374884257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45951.589374884257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45951.589374884257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45951.589374884257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45951.589374884257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45951.589374884257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45951.589374884257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45951.589374884257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45951.589374884257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45951.589374884257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45951.589374884257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45951.589374884257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45951.589374884257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45951.589374884257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45951.589374884257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45951.589374884257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45951.589374884257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45951.589374884257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45951.589374884257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45951.589374884257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45951.589374884257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45951.589374884257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45951.589374884257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45951.589374884257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45951.589374884257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45951.589374884257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45951.589374884257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45951.589374884257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45951.589374884257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45951.589374884257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45951.589374884257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45951.589374884257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45951.589374884257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45951.589374884257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45951.589374884257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45951.589374884257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45951.589374884257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45951.589374884257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45951.589374884257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45951.589374884257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45951.589374884257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45951.589374884257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45951.589374884257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45951.589374884257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45951.589374884257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45951.589374884257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45951.589374884257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45951.589374884257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45951.589374884257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45951.589374884257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45951.589374884257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45951.589374884257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45951.589374884257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45951.589374884257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45951.589374884257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45951.589374884257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45951.589374884257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45951.589374884257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45951.589374884257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45951.589374884257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45951.589374884257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45951.589374884257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45951.589374884257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45951.589374884257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45951.589374884257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45951.589374884257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45951.589374884257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45951.589374884257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45951.589374884257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45951.589374884257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45951.589374884257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45951.589374884257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45951.589374884257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45951.589374884257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45951.589374884257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45951.589374884257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45951.589374884257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45951.589374884257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45951.589374884257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45951.589374884257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45951.589374884257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45951.589374884257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45951.589374884257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45951.589374884257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45951.589374884257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45951.589374884257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45951.589374884257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45951.589374884257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45951.589374884257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45951.589374884257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45951.589374884257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45951.589374884257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45951.589374884257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45951.589374884257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45951.589374884257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45951.589374884257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45951.589374884257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45951.589374884257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45951.589374884257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45951.589374884257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45951.589374884257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45951.589374884257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45951.589374884257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45951.589374884257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45951.589374884257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45951.589374884257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45951.589374884257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45951.589374884257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45951.589374884257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45951.589374884257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45951.589374884257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45951.589374884257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45951.589374884257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45951.589374884257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45951.589374884257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45951.589374884257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45951.589374884257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45951.589374884257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45951.589374884257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45951.589374884257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45951.589374884257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45951.589374884257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45951.589374884257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45951.589374884257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45951.589374884257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45951.589374884257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45951.589374884257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45951.589374884257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45951.589374884257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45951.589374884257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45951.589374884257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45951.589374884257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45951.589374884257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45951.589374884257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45951.589374884257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45951.589374884257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45951.589374884257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45951.589374884257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45951.589374884257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45951.589374884257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45951.589374884257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45951.589374884257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45951.589374884257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45951.589374884257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45951.589374884257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45951.589374884257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45951.589374884257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45951.589374884257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45951.589374884257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45951.589374884257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45951.589374884257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45951.589374884257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45951.589374884257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45951.589374884257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45951.589374884257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45951.589374884257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45951.589374884257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45951.589374884257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45951.589374884257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45951.589374884257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45951.589374884257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45951.589374884257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45951.589374884257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45951.589374884257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45951.589374884257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45951.589374884257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45951.589374884257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45951.589374884257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45951.589374884257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45951.589374884257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45951.589374884257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45951.589374884257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45951.589374884257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45951.589374884257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45951.589374884257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45951.589374884257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45951.589374884257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45951.589374884257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45951.589374884257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45951.589374884257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45951.589374884257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45951.589374884257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45951.589374884257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45951.589374884257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45951.589374884257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45951.589374884257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45951.589374884257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45951.589374884257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45951.589374884257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45951.589374884257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45951.589374884257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45951.589374884257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45951.589374884257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45951.589374884257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45951.589374884257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45951.589374884257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45951.589374884257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45951.589374884257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45951.589374884257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45951.589374884257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45951.589374884257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45951.589374884257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45951.589374884257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45951.589374884257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45951.589374884257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45951.589374884257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45951.589374884257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45951.589374884257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45951.589374884257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45951.589374884257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45951.589374884257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45951.589374884257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45951.589374884257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45951.589374884257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45951.589374884257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45951.589374884257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45951.589374884257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45951.589374884257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45951.589374884257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45951.589374884257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45951.589374884257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45951.589374884257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45951.589374884257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45951.589374884257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45951.589374884257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45951.589374884257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45951.589374884257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45951.589374884257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45951.589374884257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45951.589374884257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45951.589374884257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45951.589374884257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45951.589374884257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45951.589374884257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45951.589374884257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45951.589374884257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45951.589374884257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45951.589374884257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45951.589374884257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45951.589374884257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45951.589374884257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45951.589374884257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45951.589374884257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45951.589374884257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45951.589374884257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45951.589374884257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45951.589374884257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45951.589374884257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45951.589374884257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45951.589374884257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45951.589374884257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45951.589374884257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45951.589374884257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45951.589374884257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45951.589374884257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45951.589374884257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45951.589374884257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45951.589374884257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45951.589374884257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45951.589374884257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45951.589374884257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45951.589374884257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45951.589374884257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45951.589374884257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45951.589374884257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45951.589374884257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45951.589374884257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45951.589374884257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45951.589374884257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45951.589374884257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45951.589374884257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45951.589374884257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45951.589374884257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45951.589374884257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45951.589374884257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45951.589374884257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45951.589374884257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45951.589374884257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45951.589374884257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45951.589374884257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45951.589375115742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45951.589375115742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45951.589375115742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45951.589375115742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45951.589375115742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45951.589375115742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45951.589375115742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45951.589375115742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45951.589375115742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45951.589375115742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45951.589375115742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45951.589375115742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45951.589375115742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45951.589375115742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45951.589375115742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45951.589375115742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45951.589375115742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45951.589375115742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45951.589375115742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45951.589375115742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45951.589375115742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45951.589375115742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45951.589375115742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45951.589375115742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45951.589375115742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45951.589375115742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45951.589375115742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45951.589375115742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45951.589375115742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45951.589375115742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45951.589375115742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45951.589375115742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45951.589375115742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45951.589375115742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45951.589375115742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45951.589375115742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45951.589375115742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45951.589375115742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45951.589375115742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45951.589375115742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45951.589375115742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45951.589375115742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45951.589375115742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45951.589375115742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45951.589375115742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45951.589375115742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45951.589375115742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45951.589375115742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45951.589375115742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45951.589375115742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45951.589375115742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45951.589375115742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45951.589375115742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45951.589375115742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45951.589375115742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45951.589375115742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45951.589375115742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45951.589375115742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45951.589375115742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45951.589375115742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45951.589375115742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45951.589375115742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45951.589375115742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45951.589375115742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45951.589375115742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45951.589375115742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45951.589375115742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45951.589375115742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45951.589375115742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45951.589375115742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45951.589375115742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45951.589375115742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45951.589375115742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45951.589375115742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45951.589375115742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45951.589375115742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45951.589375115742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45951.589375115742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45951.589375115742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45951.589375115742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45951.589375115742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45951.589375115742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45951.589375115742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45951.589375115742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45951.589375115742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45951.589375115742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45951.589375115742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45951.589375115742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45951.589375115742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45951.589375115742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45951.589375115742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45951.589375115742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45951.589375115742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45951.589375115742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45951.589375115742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45951.589375115742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45951.589375115742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45951.589375115742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45951.589375115742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45951.589375115742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45951.589375115742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45951.589375115742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45951.589375115742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45951.589375115742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45951.589375115742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45951.589375115742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45951.589375115742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45951.589375115742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45951.589375115742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45951.589375115742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45951.589375115742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45951.589375115742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45951.589375115742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45951.589375115742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45951.589375115742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45951.589375115742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45951.589375115742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45951.589375115742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45951.589375115742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45951.589375115742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45951.589375115742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45951.589375115742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45951.589375115742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45951.589375115742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45951.589375115742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45951.589375115742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45951.589375115742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45951.589375115742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45951.589375115742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45951.589375115742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45951.589375115742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45951.589375115742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45951.589375115742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45951.589375115742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45951.589375115742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45951.589375115742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45951.589375115742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45951.589375115742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45951.589375115742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45951.589375115742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45951.589375115742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45951.589375115742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45951.589375115742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45951.589375115742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45951.589375115742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45951.589375115742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45951.589375115742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45951.589375115742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45951.589375115742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45951.589375115742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45951.589375115742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45951.589375115742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45951.589375115742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45951.589375115742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45951.589375115742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45951.589375115742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45951.589375115742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45951.589375115742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45951.589375115742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45951.589375115742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45951.589375115742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45951.589375115742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45951.589375115742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45951.589375115742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45951.589375115742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45951.589375115742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45951.589375115742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45951.589375115742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45951.589375115742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45951.589375115742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45951.589375115742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45951.589375115742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45951.589375115742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45951.589375115742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45951.589375115742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45951.589375115742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45951.589375115742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45951.589375115742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45951.589375115742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45951.589375115742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45951.589375115742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45951.589375115742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45951.589375115742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45951.589375115742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45951.589375115742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45951.589375115742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45951.589375115742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45951.589375115742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45951.589375115742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45951.589375115742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45951.589375115742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45951.589375115742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45951.589375115742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45951.589375115742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45951.589375115742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45951.589375115742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45951.589375115742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45951.589375115742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45951.589375115742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45951.589375115742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45951.589375115742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45951.589375115742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45951.589375115742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45951.589375115742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45951.589375115742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45951.589375115742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45951.589375115742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45951.589375115742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45951.589375115742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45951.589375115742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45951.589375115742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45951.589375115742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45951.589375115742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45951.589375115742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45951.589375115742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45951.589375115742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45951.589375115742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45951.589375115742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45951.589375115742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45951.589375115742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45951.589375115742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45951.589375115742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45951.589375115742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45951.589375115742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45951.589375115742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45951.589375115742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45951.589375115742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45951.589375115742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45951.589375115742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45951.589375115742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45951.589375115742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45951.589375115742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45951.589375115742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45951.589375115742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45951.589375115742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45951.589375115742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45951.589375115742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45951.589375115742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45951.589375115742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45951.589375115742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45951.589375115742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45951.589375115742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45951.589375115742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45951.589375115742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45951.589375115742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45951.589375115742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45951.589375115742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45951.589375115742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45951.589375115742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45951.589375115742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45951.589375115742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45951.589375115742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45951.589375115742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45951.589375115742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45951.589375115742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45951.589375115742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45951.589375115742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45951.589375115742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45951.589375115742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45951.589375115742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45951.589375115742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45951.589375115742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45951.589375115742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45951.589375115742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45951.589375115742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45951.589375115742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45951.589375115742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45951.589375115742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45951.589375115742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45951.589375115742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45951.589375115742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45951.589375115742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45951.589375115742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45951.589375115742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45951.589375115742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45951.589375115742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45951.589375115742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45951.589375115742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45951.589375115742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45951.589375115742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45951.589375115742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45951.589375115742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45951.589375115742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45951.589375115742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45951.589375115742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45951.589375115742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45951.589375115742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45951.589375115742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45951.589375115742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45951.589375115742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45951.589375115742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45951.589375115742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45951.589375115742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45951.589375115742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45951.589375115742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45951.589375115742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45951.589375115742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45951.589375115742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45951.589375115742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45951.589375115742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45951.589375115742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45951.589375115742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45951.589375115742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45951.589375115742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45951.589375115742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45951.589375115742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45951.589375115742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45951.589375115742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45951.589375115742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45951.589375115742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45951.589375115742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45951.589375115742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45951.589375115742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45951.589375115742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45951.589375115742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45951.589375115742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45951.589375115742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45951.589375115742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45951.589375115742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45951.589375115742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45951.589375115742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45951.589375115742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45951.589375115742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45951.589375115742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45951.589375115742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45951.589375115742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45951.589375115742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45951.589375115742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45951.589375115742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45951.589375115742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45951.589375115742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45951.589375115742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45951.589375115742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45951.589375115742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45951.589375115742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45951.589375115742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45951.589375115742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45951.589375115742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45951.589375115742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45951.589375115742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45951.589375115742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45951.589375115742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45951.589375115742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45951.589375115742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45951.589375115742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45951.589375115742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45951.589375115742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45951.589375115742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45951.589375115742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45951.589375115742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45951.589375115742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45951.589375115742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45951.589375115742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45951.589375115742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45951.589375115742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45951.589375115742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45951.589375115742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45951.589375115742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45951.589375115742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45951.589375115742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45951.589375115742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45951.589375115742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45951.589375115742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45951.589375115742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45951.589375115742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45951.589375115742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45951.589375115742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45951.589375115742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45951.589375115742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45951.589375115742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45951.589375115742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45951.589375115742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45951.589375115742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45951.589375115742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45951.589375115742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45951.589375115742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45951.589375115742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45951.589375115742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45951.589375115742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45951.589375115742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45951.589375115742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45951.589375115742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45951.589375115742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45951.589375115742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45951.589375115742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45951.589375115742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45951.589375115742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45951.589375115742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45951.589375115742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45951.589375115742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45951.589375115742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45951.589375115742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45951.589375115742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45951.589375115742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45951.589375115742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45951.589375115742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45951.589375115742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45951.589375115742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45951.589375115742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45951.589375115742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45951.589375115742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45951.589375115742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45951.589375115742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45951.589375115742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45951.589375115742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45951.589375115742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45951.589375115742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45951.589375115742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45951.589375115742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45951.589375115742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45951.589375115742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45951.589375115742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45951.589375115742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45951.589375115742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45951.589375115742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45951.589375115742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45951.589375115742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45951.589375115742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45951.589375115742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45951.589375115742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45951.589375115742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45951.589375115742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45951.589375115742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45951.589375115742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45951.589375115742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45951.589375115742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45951.589375115742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45951.589375115742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45951.589375115742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45951.589375115742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45951.589375115742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45951.589375115742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45951.589375115742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45951.589375115742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45951.589375115742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45951.589375115742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45951.589375115742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45951.589375115742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45951.589375115742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45951.589375115742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45951.589375115742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45951.589375115742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45951.589375115742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45951.589375115742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45951.589375115742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45951.589375115742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45951.589375115742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45951.589375115742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45951.589375115742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45951.589375115742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45951.589375115742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45951.589375115742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45951.589375115742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45951.589375115742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45951.589375115742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45951.589375115742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45951.589375115742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45951.589375115742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45951.589375115742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45951.589375115742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45951.589375115742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45951.589375115742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45951.589375115742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45951.589375115742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45951.589375115742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45951.589375115742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45951.589375115742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45951.589375115742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45951.589375115742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45951.589375115742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45951.589375115742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45951.589375115742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45951.589375115742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45951.589375115742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45951.589375115742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45951.589375115742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45951.589375115742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45951.589375115742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45951.589375115742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45951.589375115742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45951.589375115742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45951.589375115742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45951.589375115742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45951.589375115742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45951.589375115742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45951.589375115742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45951.589375115742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45951.589375115742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45951.589375115742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45951.589375115742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45951.589375115742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45951.589375115742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45951.589375115742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45951.589375115742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45951.589375115742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45951.589375115742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45951.589375115742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45951.589375115742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45951.589375115742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45951.589375115742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45951.589375115742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45951.589375115742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45951.589375115742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45951.589375115742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45951.589375115742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45951.589375115742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45951.589375115742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45951.589375115742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45951.589375115742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45951.589375115742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45951.589375115742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45951.589375115742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45951.589375115742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45951.589375115742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45951.589375115742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45951.589375115742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45951.589375115742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45951.589375115742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45951.589375115742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45951.589375115742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45951.589375115742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45951.589375115742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45951.589375115742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45951.589375115742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45951.589375115742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45951.589375115742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45951.589375115742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45951.589375115742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45951.589375115742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45951.589375115742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45951.589375115742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45951.589375115742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45951.589375115742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45951.589375115742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45951.589375115742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45951.589375115742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45951.589375115742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45951.589375115742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45951.589375115742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45951.589375115742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45951.589375115742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45951.589375115742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45951.589375115742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45951.589375115742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45951.589375115742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45951.589375115742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45951.589375115742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45951.589375115742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45951.589375115742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45951.589375115742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45951.589375115742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45951.589375115742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45951.589375115742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45951.589375115742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45951.589375115742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45951.589375115742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45951.589375115742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45951.589375115742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45951.589375115742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45951.589375115742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45951.589375115742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45951.589375115742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45951.589375115742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45951.589375115742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45951.589375115742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45951.589375115742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45951.589375115742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45951.589375115742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45951.589375115742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45951.589375115742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45951.589375115742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45951.589375115742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45951.589375115742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45951.589375115742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45951.589375115742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45951.589375115742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45951.589375115742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45951.589375115742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45951.589375115742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45951.589375115742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45951.589375115742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45951.589375115742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45951.589375115742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45951.589375115742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45951.589375115742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45951.589375115742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45951.589375115742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45951.589375115742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45951.589375115742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45951.589375115742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45951.589375115742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45951.589375115742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45951.589375115742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45951.589375115742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45951.589375115742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45951.589375115742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45951.589375115742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45951.589375115742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45951.589375115742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45951.589375115742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45951.589375115742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45951.589375115742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45951.589375115742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45951.589375115742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45951.589375115742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45951.589375115742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45951.589375115742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45951.589375115742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45951.589375115742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45951.589375115742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45951.589375115742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45951.589375115742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45951.589375115742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45951.589375115742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45951.589375115742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45951.589375115742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45951.589375115742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45951.589375115742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45951.589375115742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45951.589375115742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45951.589375115742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45951.589375115742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45951.589375115742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45951.589375115742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45951.589375115742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45951.589375115742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45951.589375115742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45951.589375115742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45951.589375115742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45951.589375115742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45951.589375115742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45951.589375115742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45951.589375115742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45951.589375115742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45951.589375115742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45951.589375115742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45951.589375115742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45951.589375115742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45951.589375115742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45951.589375115742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45951.589375115742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45951.589375115742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45951.589375115742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45951.589375115742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45951.589375115742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45951.589375115742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45951.589375115742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45951.589375115742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45951.589375115742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45951.589375115742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45951.589375115742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45951.589375115742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45951.589375115742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45951.589375115742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45951.589375115742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45951.589375115742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45951.589375115742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45951.589375115742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45951.589375115742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45951.589375115742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45951.589375115742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45951.589375115742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45951.589375115742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45951.589375115742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45951.589375115742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45951.589375115742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45951.589375115742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45951.589375115742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45951.589375115742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45951.589375115742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45951.589375115742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45951.589375115742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45951.589375115742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45951.589375115742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45951.589375115742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45951.589375115742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45951.589375115742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45951.589375115742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45951.589375115742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45951.589375115742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45951.589375115742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45951.589375115742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45951.589375115742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45951.589375115742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45951.589375115742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45951.589375115742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45951.589375115742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45951.589375115742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45951.589375115742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45951.589375115742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45951.589375115742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45951.589375115742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45951.589375115742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45951.589375115742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45951.589375115742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45951.589375115742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45951.589375115742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45951.589375115742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45951.589375115742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45951.589375115742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45951.589375115742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45951.589375115742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45951.589375115742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45951.589375115742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45951.589375115742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45951.589375115742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45951.589375115742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45951.589375115742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45951.589375115742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45951.589375115742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45951.589375115742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45951.589375115742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45951.589375115742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45951.589375115742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45951.589375115742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45951.589375115742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45951.589375115742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45951.589375115742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45951.589375115742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45951.589375115742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45951.589375115742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45951.589375115742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45951.589375115742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45951.589375115742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45951.589375115742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45951.589375115742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45951.589375115742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45951.589375115742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45951.589375115742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45951.589375115742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45951.589375115742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45951.589375115742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45951.589375115742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45951.589375115742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45951.589375115742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45951.589375115742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45951.589375115742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45951.589375115742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45951.589375115742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45951.589375115742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45951.589375115742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45951.589375115742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45951.589375115742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45951.589375115742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45951.589375115742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45951.589375115742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45951.589375115742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45951.589375115742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45951.589375115742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45951.589375115742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45951.589375115742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45951.589375115742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45951.589375115742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45951.589375115742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45951.589375115742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45951.589375115742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45951.589375115742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45951.589375115742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45951.589375115742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45951.589375115742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45951.589375115742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45951.589375115742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45951.589375115742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45951.589375115742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45951.589375115742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45951.589375115742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45951.589375115742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45951.589375115742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45951.589375115742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45951.589375115742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45951.589375115742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45951.589375115742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45951.589375115742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45951.589375115742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45951.589375115742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45951.589375115742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45951.589375115742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45951.589375115742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45951.589375115742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45951.589375115742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45951.589375115742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45951.589375115742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45951.589375115742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45951.589375115742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45951.589375115742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45951.589375115742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45951.589375115742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45951.589375115742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45951.589375115742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45951.589375115742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45951.589375115742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45951.589375115742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45951.589375115742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45951.589375115742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45951.589375115742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45951.589375115742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45951.589375115742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45951.589375115742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45951.589375115742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45951.589375115742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45951.589375115742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45951.589375115742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45951.589375115742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45951.589375115742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45951.589375115742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45951.589375115742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45951.589375115742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45951.589375115742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45951.589375115742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45951.589375115742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45951.589375115742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45951.589375115742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45951.589375115742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45951.589375115742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45951.589375115742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45951.589375115742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45951.589375115742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45951.589375115742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45951.589375115742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45951.589375115742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45951.589375115742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45951.589375115742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45951.589375115742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45951.589375115742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45951.589375115742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45951.589375115742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45951.589375115742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45951.589375115742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45951.589375115742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45951.589375115742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45951.589375115742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45951.589375115742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45951.589375115742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45951.589375115742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45951.589375115742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45951.589375115742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45951.589375115742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45951.589375115742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45951.589375115742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45951.589375115742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45951.589375115742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45951.589375115742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45951.589375115742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45951.589375115742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45951.589375115742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45951.589375115742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45951.589375115742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45951.589375115742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45951.589375115742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45951.589375115742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45951.589375115742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45951.589375115742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45951.589375115742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45951.589375115742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45951.589375115742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45951.589375115742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45951.589375115742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45951.589375115742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45951.589375115742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45951.589375115742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45951.589375115742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45951.589375115742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45951.589375115742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45951.589375115742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45951.589375115742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45951.589375115742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45951.589375115742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45951.589375115742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45951.589375115742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45951.589375115742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45951.589375115742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45951.589375115742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45951.589375115742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45951.589375115742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45951.589375115742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45951.589375115742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45951.589375115742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45951.589375115742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45951.589375115742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45951.589375115742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45951.589375115742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45951.589375115742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45951.589375115742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45951.589375115742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45951.589375115742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45951.589375115742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45951.589375115742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45951.589375115742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45951.589375115742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45951.589375115742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45951.589375115742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45951.589375115742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45951.589375115742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45951.589375115742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45951.589375115742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45951.589375115742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45951.589375115742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45951.589375115742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45951.589375115742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45951.589375115742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45951.589375115742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45951.589375115742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45951.589375115742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45951.589375115742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45951.589375115742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45951.589375115742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45951.589375115742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45951.589375115742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45951.589375115742</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248.10865729166107</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45951.589374884257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45951.589374884257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45951.589374884257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45951.589374884257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45951.589374884257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45951.589374884257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45951.589374884257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45951.589374884257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45951.589374884257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45951.589374884257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45951.589374884257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45951.589374884257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45951.589374884257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45951.589374884257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45951.589374884257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45951.589374884257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45951.589374884257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45951.589374884257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45951.589374884257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45951.589374884257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45951.589374884257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45951.589374884257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45951.589374884257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45951.589374884257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45951.589374884257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45951.589374884257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45951.589374884257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45951.589374884257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45951.589374884257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45951.589374884257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45951.589374884257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45951.589374884257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45951.589374884257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45951.589374884257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45951.589374884257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45951.589374884257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45951.589374884257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45951.589374884257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45951.589374884257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45951.589374884257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45951.589374884257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45951.589374884257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45951.589374884257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45951.589374884257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45951.589374884257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45951.589374884257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45951.589374884257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45951.589374884257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45951.589374884257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45951.589374884257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45951.589374884257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45951.589374884257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45951.589374884257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45951.589374884257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45951.589374884257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45951.589374884257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45951.589374884257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45951.589374884257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45951.589374884257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45951.589374884257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45951.589374884257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45951.589374884257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45951.589374884257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45951.589374884257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45951.589374884257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45951.589374884257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45951.589374884257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45951.589374884257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45951.589374884257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45951.589374884257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45951.589374884257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45951.589374884257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45951.589374884257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45951.589374884257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45951.589374884257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45951.589374884257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45951.589374884257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45951.589374884257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45951.589374884257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45951.589374884257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45951.589374884257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45951.589374884257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45951.589374884257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45951.589374884257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45951.589374884257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45951.589374884257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45951.589374884257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45951.589374884257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45951.589374884257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45951.589374884257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45951.589374884257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45951.589374884257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45951.589374884257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45951.589374884257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45951.589374884257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45951.589374884257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45951.589374884257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45951.589374884257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45951.589374884257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45951.589374884257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45951.589374884257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45951.589374884257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45951.589374884257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45951.589374884257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45951.589374884257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45951.589374884257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45951.589374884257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45951.589374884257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45951.589374884257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45951.589374884257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45951.589374884257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45951.589374884257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45951.589374884257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45951.589374884257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45951.589374884257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45951.589374884257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45951.589374884257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45951.589374884257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45951.589374884257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45951.589374884257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45951.589374884257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45951.589374884257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45951.589374884257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45951.589374884257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45951.589374884257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45951.589374884257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45951.589374884257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45951.589374884257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45951.589374884257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45951.589374884257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45951.589374884257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45951.589374884257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45951.589374884257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45951.589374884257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45951.589374884257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45951.589374884257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45951.589374884257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45951.589374884257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45951.589374884257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45951.589374884257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45951.589374884257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45951.589374884257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45951.589374884257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45951.589374884257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45951.589374884257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45951.589374884257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45951.589374884257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45951.589374884257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45951.589374884257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45951.589374884257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45951.589374884257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45951.589374884257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45951.589374884257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45951.589374884257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45951.589374884257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45951.589374884257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45951.589374884257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45951.589374884257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45951.589374884257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45951.589374884257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45951.589374884257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45951.589374884257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45951.589374884257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45951.589374884257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45951.589374884257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45951.589374884257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45951.589374884257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45951.589374884257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45951.589374884257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45951.589374884257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45951.589374884257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45951.589374884257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45951.589374884257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45951.589374884257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45951.589374884257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45951.589374884257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45951.589374884257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45951.589374884257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45951.589374884257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45951.589374884257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45951.589374884257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45951.589374884257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45951.589374884257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45951.589374884257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45951.589374884257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45951.589374884257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45951.589374884257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45951.589374884257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45951.589374884257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45951.589374884257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45951.589374884257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45951.589374884257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45951.589374884257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45951.589374884257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45951.589374884257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45951.589374884257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45951.589374884257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45951.589374884257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45951.589374884257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45951.589374884257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45951.589374884257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45951.589374884257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45951.589374884257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45951.589374884257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45951.589374884257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45951.589374884257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45951.589374884257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45951.589374884257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45951.589374884257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45951.589374884257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45951.589374884257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45951.589374884257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45951.589374884257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45951.589374884257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45951.589374884257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45951.589374884257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45951.589374884257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45951.589374884257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45951.589374884257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45951.589374884257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45951.589374884257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45951.589374884257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45951.589374884257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45951.589374884257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45951.589374884257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45951.589374884257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45951.589374884257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45951.589374884257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45951.589374884257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45951.589374884257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45951.589374884257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45951.589374884257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45951.589374884257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45951.589374884257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45951.589374884257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45951.589374884257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45951.589374884257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45951.589374884257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45951.589374884257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45951.589374884257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45951.589374884257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45951.589374884257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45951.589374884257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45951.589374884257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45951.589374884257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45951.589374884257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45951.589374884257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45951.589374884257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45951.589374884257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45951.589374884257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45951.589374884257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45951.589374884257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45951.589374884257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45951.589374884257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45951.589374884257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45951.589374884257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45951.589374884257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45951.589374884257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45951.589374884257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45951.589374884257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45951.589374884257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45951.589374884257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45951.589374884257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45951.589374884257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45951.589374884257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45951.589374884257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45951.589374884257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45951.589374884257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45951.589374884257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45951.589374884257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45951.589374884257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45951.589374884257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45951.589374884257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45951.589374884257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45951.589374884257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45951.589374884257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45951.589374884257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45951.589374884257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45951.589374884257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45951.589374884257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45951.589374884257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45951.589374884257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45951.589374884257</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45951.589374884257</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15" sqref="D15"/>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59.757314699068957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25.400497569440631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6.8178008101822343</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2.9282637731448631</v>
      </c>
      <c r="H5" s="158">
        <v>45948.661111111112</v>
      </c>
      <c r="I5" s="157" t="str">
        <f>IFERROR(VLOOKUP(D5,DB!A:F,6,0),"")</f>
        <v>SCECO</v>
      </c>
      <c r="J5" s="157" t="str">
        <f>IFERROR(VLOOKUP(D5,DB!A:G,7,0),"")</f>
        <v>Dead</v>
      </c>
      <c r="K5" s="157" t="s">
        <v>39099</v>
      </c>
      <c r="L5" s="157" t="str">
        <f>IFERROR(VLOOKUP(D5,DB!A:I,9,0),"")</f>
        <v>Latis</v>
      </c>
    </row>
    <row r="6" spans="1:13" ht="30.75">
      <c r="A6" s="157" t="s">
        <v>39100</v>
      </c>
      <c r="B6" s="157" t="str">
        <f>IFERROR(VLOOKUP(D6,DB!A:K,11,0),"")</f>
        <v>R5</v>
      </c>
      <c r="C6" s="157">
        <v>1</v>
      </c>
      <c r="D6" s="157" t="s">
        <v>35725</v>
      </c>
      <c r="E6" s="157" t="s">
        <v>38998</v>
      </c>
      <c r="F6" s="158">
        <v>45951.499641203707</v>
      </c>
      <c r="G6" s="159">
        <f ca="1">IFERROR(NOW()-F6,"")</f>
        <v>8.9733680550125428E-2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45951.589374884257</v>
      </c>
      <c r="H7" s="158"/>
      <c r="I7" s="157" t="str">
        <f>IFERROR(VLOOKUP(D7,DB!A:F,6,0),"")</f>
        <v/>
      </c>
      <c r="J7" s="157" t="str">
        <f>IFERROR(VLOOKUP(D7,DB!A:G,7,0),"")</f>
        <v/>
      </c>
      <c r="K7" s="157"/>
      <c r="L7" s="157" t="str">
        <f>IFERROR(VLOOKUP(D7,DB!A:I,9,0),"")</f>
        <v/>
      </c>
    </row>
    <row r="8" spans="1:13" ht="15">
      <c r="A8" s="157"/>
      <c r="B8" s="157" t="str">
        <f>IFERROR(VLOOKUP(D8,DB!A:K,11,0),"")</f>
        <v>R5</v>
      </c>
      <c r="C8" s="157"/>
      <c r="D8" s="157" t="s">
        <v>29911</v>
      </c>
      <c r="E8" s="157"/>
      <c r="F8" s="158"/>
      <c r="G8" s="159">
        <f ca="1">IFERROR(NOW()-F8,"")</f>
        <v>45951.589374884257</v>
      </c>
      <c r="H8" s="158"/>
      <c r="I8" s="157" t="str">
        <f>IFERROR(VLOOKUP(D8,DB!A:F,6,0),"")</f>
        <v>SCECO</v>
      </c>
      <c r="J8" s="157" t="str">
        <f>IFERROR(VLOOKUP(D8,DB!A:G,7,0),"")</f>
        <v>Weak</v>
      </c>
      <c r="K8" s="157"/>
      <c r="L8" s="157" t="str">
        <f>IFERROR(VLOOKUP(D8,DB!A:I,9,0),"")</f>
        <v>Latis</v>
      </c>
    </row>
    <row r="9" spans="1:13" ht="15">
      <c r="A9" s="157"/>
      <c r="B9" s="157" t="str">
        <f>IFERROR(VLOOKUP(D9,DB!A:K,11,0),"")</f>
        <v/>
      </c>
      <c r="C9" s="157"/>
      <c r="D9" s="157"/>
      <c r="E9" s="157"/>
      <c r="F9" s="158"/>
      <c r="G9" s="159">
        <f ca="1">IFERROR(NOW()-F9,"")</f>
        <v>45951.589374884257</v>
      </c>
      <c r="H9" s="158"/>
      <c r="I9" s="157" t="str">
        <f>IFERROR(VLOOKUP(D9,DB!A:F,6,0),"")</f>
        <v/>
      </c>
      <c r="J9" s="157" t="str">
        <f>IFERROR(VLOOKUP(D9,DB!A:G,7,0),"")</f>
        <v/>
      </c>
      <c r="K9" s="157"/>
      <c r="L9" s="157" t="str">
        <f>IFERROR(VLOOKUP(D9,DB!A:I,9,0),"")</f>
        <v/>
      </c>
    </row>
    <row r="10" spans="1:13" ht="15">
      <c r="A10" s="157"/>
      <c r="B10" s="157" t="str">
        <f>IFERROR(VLOOKUP(D10,DB!A:K,11,0),"")</f>
        <v>R5</v>
      </c>
      <c r="C10" s="157"/>
      <c r="D10" s="157" t="s">
        <v>29911</v>
      </c>
      <c r="E10" s="157"/>
      <c r="F10" s="158"/>
      <c r="G10" s="159">
        <f ca="1">IFERROR(NOW()-F10,"")</f>
        <v>45951.589374884257</v>
      </c>
      <c r="H10" s="158"/>
      <c r="I10" s="157" t="str">
        <f>IFERROR(VLOOKUP(D10,DB!A:F,6,0),"")</f>
        <v>SCECO</v>
      </c>
      <c r="J10" s="157" t="str">
        <f>IFERROR(VLOOKUP(D10,DB!A:G,7,0),"")</f>
        <v>Weak</v>
      </c>
      <c r="K10" s="157"/>
      <c r="L10" s="157" t="str">
        <f>IFERROR(VLOOKUP(D10,DB!A:I,9,0),"")</f>
        <v>Latis</v>
      </c>
    </row>
    <row r="11" spans="1:13" ht="15">
      <c r="A11" s="157"/>
      <c r="B11" s="157" t="str">
        <f>IFERROR(VLOOKUP(D11,DB!A:K,11,0),"")</f>
        <v/>
      </c>
      <c r="C11" s="157"/>
      <c r="D11" s="157"/>
      <c r="E11" s="157"/>
      <c r="F11" s="158"/>
      <c r="G11" s="159">
        <f ca="1">IFERROR(NOW()-F11,"")</f>
        <v>45951.589374884257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45951.589374884257</v>
      </c>
      <c r="H12" s="158"/>
      <c r="I12" s="157" t="str">
        <f>IFERROR(VLOOKUP(D12,DB!A:F,6,0),"")</f>
        <v/>
      </c>
      <c r="J12" s="157" t="str">
        <f>IFERROR(VLOOKUP(D12,DB!A:G,7,0),"")</f>
        <v/>
      </c>
      <c r="K12" s="157"/>
      <c r="L12" s="157" t="str">
        <f>IFERROR(VLOOKUP(D12,DB!A:I,9,0),"")</f>
        <v/>
      </c>
    </row>
    <row r="13" spans="1:13" ht="15">
      <c r="A13" s="157"/>
      <c r="B13" s="157" t="str">
        <f>IFERROR(VLOOKUP(D13,DB!A:K,11,0),"")</f>
        <v>R5</v>
      </c>
      <c r="C13" s="157"/>
      <c r="D13" s="157" t="s">
        <v>29754</v>
      </c>
      <c r="E13" s="157"/>
      <c r="F13" s="158"/>
      <c r="G13" s="159">
        <f ca="1">IFERROR(NOW()-F13,"")</f>
        <v>45951.589374884257</v>
      </c>
      <c r="H13" s="158"/>
      <c r="I13" s="157" t="str">
        <f>IFERROR(VLOOKUP(D13,DB!A:F,6,0),"")</f>
        <v>SCECO</v>
      </c>
      <c r="J13" s="157" t="str">
        <f>IFERROR(VLOOKUP(D13,DB!A:G,7,0),"")</f>
        <v>Good</v>
      </c>
      <c r="K13" s="157"/>
      <c r="L13" s="157" t="str">
        <f>IFERROR(VLOOKUP(D13,DB!A:I,9,0),"")</f>
        <v>Latis</v>
      </c>
    </row>
    <row r="14" spans="1:13" ht="15">
      <c r="A14" s="157"/>
      <c r="B14" s="157" t="str">
        <f>IFERROR(VLOOKUP(D14,DB!A:K,11,0),"")</f>
        <v/>
      </c>
      <c r="C14" s="157"/>
      <c r="D14" s="157"/>
      <c r="E14" s="157"/>
      <c r="F14" s="158"/>
      <c r="G14" s="159">
        <f ca="1">IFERROR(NOW()-F14,"")</f>
        <v>45951.589374884257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45951.589374884257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45951.589374884257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45951.589374884257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45951.589374884257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45951.589374884257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45951.589374884257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45951.589374884257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45951.589374884257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45951.589374884257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45951.589374884257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45951.589374884257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45951.589374884257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45951.589374884257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45951.589374884257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45951.589374884257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45951.589374884257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45951.589374884257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45951.589374884257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45951.589374884257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45951.589374884257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45951.589374884257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45951.589374884257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45951.589374884257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45951.589374884257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45951.589374884257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45951.589374884257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45951.589374884257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45951.589374884257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45951.589374884257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45951.589374884257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45951.589374884257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45951.589374884257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45951.589374884257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45951.589374884257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45951.589374884257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45951.589374884257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45951.589374884257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45951.589374884257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45951.589374884257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45951.589374884257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45951.589374884257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45951.589374884257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45951.589374884257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45951.589374884257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45951.589374884257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45951.589374884257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45951.589374884257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45951.589374884257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45951.589374884257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45951.589374884257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45951.589374884257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45951.589374884257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45951.589374884257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45951.589374884257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45951.589374884257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45951.589374884257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45951.589374884257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45951.589374884257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45951.589374884257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45951.589374884257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45951.589374884257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45951.589374884257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45951.589374884257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45951.589374884257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45951.589374884257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45951.589374884257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45951.589374884257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45951.589374884257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45951.589374884257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45951.589374884257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45951.589374884257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45951.589374884257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45951.589374884257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45951.589374884257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45951.589374884257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45951.589374884257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45951.589374884257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45951.589374884257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45951.589374884257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45951.589374884257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45951.589374884257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45951.589374884257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45951.589374884257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45951.589374884257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45951.589374884257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45951.589374884257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45951.589374884257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45951.589374884257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45951.589374884257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45951.589374884257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45951.589374884257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45951.589374884257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45951.589374884257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45951.589374884257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45951.589374884257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45951.589374884257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45951.589374884257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45951.589374884257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45951.589374884257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45951.589374884257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45951.589374884257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45951.589374884257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45951.589374884257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45951.589374884257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45951.589374884257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45951.589374884257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45951.589374884257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45951.589374884257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45951.589374884257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45951.589374884257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45951.589374884257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45951.589374884257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45951.589374884257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45951.589374884257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45951.589374884257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45951.589374884257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45951.589374884257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45951.589374884257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45951.589374884257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45951.589374884257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45951.589374884257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45951.589374884257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45951.589374884257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45951.589374884257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45951.589374884257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45951.589374884257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45951.589374884257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45951.589374884257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45951.589374884257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45951.589374884257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45951.589374884257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45951.589374884257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45951.589374884257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45951.589374884257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45951.589374884257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45951.589374884257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45951.589374884257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45951.589374884257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45951.589374884257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45951.589374884257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45951.589374884257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45951.589374884257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45951.589374884257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45951.589374884257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45951.589374884257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45951.589374884257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45951.589374884257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45951.589374884257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45951.589374884257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45951.589374884257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45951.589374884257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45951.589374884257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45951.589374884257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45951.589374884257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45951.589374884257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45951.589374884257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45951.589374884257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45951.589374884257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45951.589374884257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45951.589374884257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45951.589374884257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45951.589374884257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45951.589374884257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45951.589374884257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45951.589374884257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45951.589374884257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45951.589374884257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45951.589374884257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45951.589374884257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45951.589374884257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45951.589374884257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45951.589374884257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45951.589374884257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45951.589374884257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45951.589374884257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45951.589374884257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45951.589374884257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45951.589374884257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45951.589374884257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45951.589374884257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45951.589374884257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45951.589374884257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45951.589374884257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45951.589374884257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45951.589374884257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45951.589374884257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45951.589374884257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45951.589374884257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45951.589374884257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45951.589374884257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45951.589374884257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45951.589374884257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45951.589374884257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45951.589374884257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45951.589374884257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45951.589374884257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45951.589374884257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45951.589374884257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45951.589374884257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45951.589374884257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45951.589374884257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45951.589374884257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45951.589374884257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45951.589374884257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45951.589374884257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45951.589374884257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45951.589374884257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45951.589374884257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45951.589374884257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45951.589374884257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45951.589374884257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45951.589374884257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45951.589374884257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45951.589374884257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45951.589374884257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45951.589374884257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45951.589374884257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45951.589374884257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45951.589374884257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45951.589374884257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45951.589374884257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45951.589374884257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45951.589374884257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45951.589374884257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45951.589374884257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45951.589374884257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45951.589374884257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45951.589374884257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45951.589374884257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45951.589374884257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45951.589374884257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45951.589374884257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45951.589374884257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45951.589374884257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45951.589374884257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45951.589374884257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45951.589374884257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45951.589374884257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45951.589374884257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45951.589374884257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45951.589374884257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45951.589374884257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45951.589374884257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45951.589374884257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45951.589374884257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45951.589374884257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45951.589374884257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45951.589374884257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45951.589374884257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45951.589374884257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45951.589374884257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45951.589374884257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45951.589374884257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45951.589374884257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45951.589374884257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45951.589374884257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45951.589374884257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45951.589374884257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45951.589374884257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45951.589374884257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45951.589374884257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45951.589374884257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45951.589374884257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45951.589374884257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45951.589374884257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45951.589374884257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45951.589374884257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45951.589374884257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45951.589374884257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45951.589374884257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45951.589374884257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45951.589374884257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45951.589374884257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45951.589374884257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45951.589374884257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45951.589374884257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45951.589374884257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45951.589374884257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45951.589374884257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45951.589374884257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45951.589374884257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45951.589374884257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45951.589374884257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45951.589374884257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45951.589374884257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45951.589374884257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45951.589374884257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45951.589374884257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45951.589374884257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45951.589374884257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45951.589374884257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45951.589374884257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45951.589374884257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45951.589374884257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45951.589374884257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45951.589374884257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45951.589374884257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45951.589374884257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45951.589374884257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45951.589374884257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45951.589374884257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45951.589374884257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45951.589374884257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45951.589374884257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45951.589374884257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45951.589374884257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45951.589374884257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45951.589374884257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45951.589374884257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45951.589374884257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45951.589374884257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45951.589374884257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45951.589374884257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45951.589374884257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45951.589374884257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45951.589374884257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45951.589374884257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45951.589374884257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45951.589374884257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45951.589374884257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45951.589374884257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45951.589374884257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45951.589374884257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45951.589374884257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45951.589374884257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45951.589374884257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45951.589374884257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45951.589374884257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45951.589374884257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45951.589374884257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45951.589374884257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45951.589374884257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45951.589374884257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45951.589374884257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45951.589374884257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45951.589374884257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45951.589374884257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45951.589374884257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45951.589374884257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45951.589374884257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45951.589374884257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45951.589374884257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45951.589374884257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45951.589374884257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45951.589374884257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45951.589374884257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45951.589374884257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45951.589374884257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45951.589374884257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45951.589374884257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45951.589374884257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45951.589374884257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45951.589374884257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45951.589374884257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45951.589374884257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45951.589374884257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45951.589374884257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45951.589374884257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45951.589374884257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45951.589374884257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45951.589374884257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45951.589374884257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45951.589374884257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45951.589374884257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45951.589374884257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45951.589374884257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45951.589374884257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45951.589374884257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45951.589374884257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45951.589374884257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45951.589374884257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45951.589374884257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45951.589374884257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45951.589374884257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45951.589374884257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45951.589374884257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45951.589374884257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45951.589374884257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45951.589374884257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45951.589374884257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45951.589374884257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45951.589374884257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45951.589374884257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45951.589374884257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45951.589374884257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45951.589374884257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45951.589374884257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45951.589374884257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45951.589374884257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45951.589374884257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45951.589374884257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45951.589374884257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45951.589374884257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45951.589374884257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45951.589374884257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45951.589374884257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45951.589374884257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45951.589374884257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45951.589374884257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45951.589374884257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45951.589374884257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45951.589374884257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45951.589374884257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45951.589374884257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45951.589374884257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45951.589374884257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45951.589374884257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45951.589374884257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45951.589374884257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45951.589374884257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45951.589374884257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45951.589374884257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45951.589374884257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45951.589374884257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45951.589374884257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45951.589374884257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45951.589374884257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45951.589374884257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45951.589374884257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45951.589374884257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45951.589374884257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45951.589374884257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45951.589374884257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45951.589374884257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45951.589374884257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45951.589374884257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45951.589374884257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45951.589374884257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45951.589374884257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45951.589374884257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45951.589374884257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45951.589374884257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45951.589374884257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45951.589374884257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45951.589374884257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45951.589374884257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45951.589374884257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45951.589374884257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45951.589374884257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45951.589374884257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45951.589374884257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45951.589374884257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45951.589374884257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45951.589374884257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45951.589374884257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45951.589374884257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45951.589374884257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45951.589374884257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45951.589374884257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45951.589374884257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45951.589374884257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45951.589374884257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45951.589374884257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45951.589374884257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45951.589374884257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45951.589374884257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45951.589374884257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45951.589374884257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45951.589374884257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45951.589374884257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45951.589374884257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45951.589374884257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45951.589374884257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45951.589374884257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45951.589374884257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45951.589374884257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45951.589374884257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45951.589374884257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45951.589374884257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45951.589374884257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45951.589374884257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45951.589374884257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45951.589374884257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45951.589374884257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45951.589374884257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45951.589374884257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45951.589374884257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45951.589374884257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45951.589374884257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45951.589374884257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45951.589374884257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45951.589374884257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45951.589374884257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45951.589374884257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45951.589374884257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45951.589374884257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45951.589374884257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45951.589374884257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45951.589374884257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45951.589374884257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45951.589374884257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45951.589374884257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45951.589374884257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45951.589374884257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45951.589374884257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45951.589374884257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45951.589374884257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45951.589374884257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45951.589374884257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45951.589374884257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45951.589374884257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45951.589374884257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45951.589374884257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45951.589374884257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45951.589374884257</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45951.589374884257</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32605</v>
      </c>
      <c r="E2" s="108" t="s">
        <v>38998</v>
      </c>
      <c r="F2" s="109"/>
      <c r="G2" s="78">
        <f ca="1">IFERROR(NOW()-F2,"-")</f>
        <v>45951.589374884257</v>
      </c>
      <c r="H2" s="109">
        <v>45951.500451388885</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45951.589374884257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45951.589374884257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45951.589374884257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45951.589374884257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45951.589374884257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45951.589374884257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45951.589374884257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45951.589374884257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45951.589374884257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45951.589374884257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45951.589374884257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45951.589374884257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45951.589374884257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45951.589374884257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45951.589374884257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45951.589374884257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45951.589374884257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45951.589374884257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45951.589374884257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45951.589374884257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45951.589374884257</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